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6.gif" ContentType="image/gif"/>
  <Override PartName="/xl/media/image2.jpeg" ContentType="image/jpeg"/>
  <Override PartName="/xl/media/image4.png" ContentType="image/png"/>
  <Override PartName="/xl/media/image5.png" ContentType="image/png"/>
  <Override PartName="/xl/media/image8.gif" ContentType="image/gif"/>
  <Override PartName="/xl/media/image7.jpeg" ContentType="image/jpeg"/>
  <Override PartName="/xl/media/image9.png" ContentType="image/png"/>
  <Override PartName="/xl/media/image10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прайс'!$E$1:$E$264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<sst xmlns="http://schemas.openxmlformats.org/spreadsheetml/2006/main" count="1933" uniqueCount="561">
  <si>
    <t xml:space="preserve">ПРАЙС-ЛИСТ</t>
  </si>
  <si>
    <t xml:space="preserve">цены действуют с "сегодняшняя дата"</t>
  </si>
  <si>
    <t xml:space="preserve">АППЕТАЙЗЕРЫ</t>
  </si>
  <si>
    <t xml:space="preserve">МОРЕПРОДУКТЫ/РЫБНАЯ ПРОДУКЦИЯ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</si>
  <si>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</si>
  <si>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</si>
  <si>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</si>
  <si>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</si>
  <si>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</si>
  <si>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</si>
  <si>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</si>
  <si>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Кольца кальмара в панировке "Панко" 6кг (12уп по 0,500кг) </t>
  </si>
  <si>
    <t xml:space="preserve">500г</t>
  </si>
  <si>
    <t xml:space="preserve"> -18С, 12 мес</t>
  </si>
  <si>
    <t xml:space="preserve">ФРОСТ-А</t>
  </si>
  <si>
    <t xml:space="preserve">по запросу</t>
  </si>
  <si>
    <t xml:space="preserve">рыба и морепродукты</t>
  </si>
  <si>
    <t xml:space="preserve">Креветки в панировке "Панко" (вес шт 22-25гр)	</t>
  </si>
  <si>
    <t xml:space="preserve">1кг</t>
  </si>
  <si>
    <t xml:space="preserve">Палочки сырные "Моцарелла" в панировке (вес шт 22-25гр)</t>
  </si>
  <si>
    <t xml:space="preserve">молочные продукты и сыры</t>
  </si>
  <si>
    <t xml:space="preserve">Палочки сырные "Моцарелла" в панировке ЛОНГ СТИКС (вес шт 32-33гр)</t>
  </si>
  <si>
    <t xml:space="preserve">МОЛОКОСОДЕРЖАЩАЯ ПРОДУКЦИЯ</t>
  </si>
  <si>
    <t xml:space="preserve">"EXTRA TOPPING" белково-жировой продукт с м.д.ж. 50% сыр моцарелла "ФРЭСКОЧИЗ"</t>
  </si>
  <si>
    <t xml:space="preserve">кг</t>
  </si>
  <si>
    <t xml:space="preserve"> +2-6С, 120 суток </t>
  </si>
  <si>
    <t xml:space="preserve">БЭЛЛОЧИЗ</t>
  </si>
  <si>
    <t xml:space="preserve">"FIRST" молокосодержащий продукт с м.д.ж. 50% сыр моцарелла "ФРЭСКОЧИЗ"</t>
  </si>
  <si>
    <t xml:space="preserve">"PERFECT" сыр полутвердый моцарелла с м.д.ж.40% "ФРЭСКОЧИЗ"</t>
  </si>
  <si>
    <t xml:space="preserve">"PIZZA CHEESE" молокосодержащий продукт с м.д.ж. 50% сыр моцарелла "ФРЭСКОЧИЗ"</t>
  </si>
  <si>
    <t xml:space="preserve">"PIZZA TOPPING" белково-жировой продукт с м.д.ж. 50% сыр моцарелла "ФРЭСКОЧИЗ"</t>
  </si>
  <si>
    <t xml:space="preserve">"PIZZA Topping" белково-жировой продукт с м.д.ж. в сухом веществе 50%</t>
  </si>
  <si>
    <t xml:space="preserve">"PROFESSIONAL" сыр полутвердый моцарелла с м.д.ж.40% "ФРЭСКОЧИЗ"</t>
  </si>
  <si>
    <t xml:space="preserve">Кубики Белково-жировой продукт с м.д.ж. 50% сыр моцарелла «EXTRA TOPPING»</t>
  </si>
  <si>
    <t xml:space="preserve"> -15-18С, 120 суток</t>
  </si>
  <si>
    <t xml:space="preserve">Кубики Белково-жировой продукт с м.д.ж. 50% сыр моцарелла «PIZZA TOPPING»</t>
  </si>
  <si>
    <t xml:space="preserve">​​​​​​​Кубики Молокосодержащий продукт М.Д.Ж. 50% сыр моцарелла «FIRST»</t>
  </si>
  <si>
    <t xml:space="preserve">​​​​​​​Кубики Молокосодержащий продукт М.Д.Ж. 50% сыр моцарелла «PIZZA CHEESE»</t>
  </si>
  <si>
    <t xml:space="preserve">Кубики Сыр полутвердый Моцарелла М.Д.Ж. 40% «PERFECT»</t>
  </si>
  <si>
    <t xml:space="preserve">Кубики Сыр полутвердый Моцарелла М.Д.Ж. 40% «PROFESSIONAL»</t>
  </si>
  <si>
    <t xml:space="preserve">Масло для жарки «ЛОВЭЛИ» 5 л</t>
  </si>
  <si>
    <t xml:space="preserve">бут</t>
  </si>
  <si>
    <t xml:space="preserve">12 месяцев</t>
  </si>
  <si>
    <t xml:space="preserve">Масло сливочное КУПАВУШЕЧКА 72,5% 10кг/5кг СТО </t>
  </si>
  <si>
    <t xml:space="preserve"> -16С, 15 мес</t>
  </si>
  <si>
    <t xml:space="preserve">Масло сливочное КУПАВУШЕЧКА 82,5% 10кг/5кг СТО </t>
  </si>
  <si>
    <t xml:space="preserve">Масло сливочное РЕНФЕРЛИ 72,5% 25кг/5кг СТО </t>
  </si>
  <si>
    <t xml:space="preserve">Масло сливочное РЕНФЕРЛИ 82,5% 25кг/5кг СТО </t>
  </si>
  <si>
    <t xml:space="preserve"> -16С, 180 суток</t>
  </si>
  <si>
    <t xml:space="preserve">Масло сливочное РЕНФЕРЛИ 82,5% 400 гр СТО (черная пачка)</t>
  </si>
  <si>
    <t xml:space="preserve">упак</t>
  </si>
  <si>
    <t xml:space="preserve">Масло сливочное РЕНФЕРЛИ ПРЕМИУМ 82,5% 400 гр ГОСТ (красная пачка)</t>
  </si>
  <si>
    <t xml:space="preserve">Молокосодержащий продукт «БЭЛЛОЧИЗ» м.д.ж. не менее 55 % ведро 2 кг</t>
  </si>
  <si>
    <t xml:space="preserve">Молокосодержащий продукт сыр Моцарелла  "CAPRESE" с м.д.ж. в сухом веществе 45%</t>
  </si>
  <si>
    <t xml:space="preserve">Мука из мягких сортов для пиццы "СТЕССО PREMIUM" 00 25 кг</t>
  </si>
  <si>
    <t xml:space="preserve">шт</t>
  </si>
  <si>
    <t xml:space="preserve">Спред растительно-жировой  72,5% 10/25 кг кор </t>
  </si>
  <si>
    <t xml:space="preserve">Спред растительно-жировой  82,5% 10/25 кг кор </t>
  </si>
  <si>
    <t xml:space="preserve">Спред растительно-сливочный РЕНФЕРЛИ  82,5% 10/25кг кор </t>
  </si>
  <si>
    <t xml:space="preserve">Сыр Моцарелла "CLASSIK" с м.д.ж. 45%</t>
  </si>
  <si>
    <t xml:space="preserve">Сыр творожный сливочный «БЭЛЛОЧИЗ» с м. д. ж. не менее 55% ведро 2 кг</t>
  </si>
  <si>
    <t xml:space="preserve">Тофу классический "Mr. Tofu", 500 г.</t>
  </si>
  <si>
    <t xml:space="preserve"> +2-6С, 60 суток </t>
  </si>
  <si>
    <t xml:space="preserve"> МЕЛАНЖ и ЯЙЦО</t>
  </si>
  <si>
    <t xml:space="preserve">Меланж пастеризованный в вакууме </t>
  </si>
  <si>
    <t xml:space="preserve">0+4С, не более 30 суток</t>
  </si>
  <si>
    <t xml:space="preserve">ПФ Синявинская</t>
  </si>
  <si>
    <t xml:space="preserve">яйца, меланж</t>
  </si>
  <si>
    <t xml:space="preserve">Хорошее Дело</t>
  </si>
  <si>
    <r>
      <rPr>
        <sz val="12"/>
        <rFont val="Times New Roman"/>
        <family val="1"/>
        <charset val="1"/>
      </rPr>
      <t xml:space="preserve">Яйцо куриное  </t>
    </r>
    <r>
      <rPr>
        <sz val="10"/>
        <color rgb="FF000000"/>
        <rFont val="Arial"/>
        <family val="2"/>
        <charset val="1"/>
      </rPr>
      <t xml:space="preserve">варёное очищенное (маринад)</t>
    </r>
  </si>
  <si>
    <t xml:space="preserve">  -1 +6, 30 суток</t>
  </si>
  <si>
    <r>
      <rPr>
        <sz val="12"/>
        <rFont val="Times New Roman"/>
        <family val="1"/>
        <charset val="1"/>
      </rPr>
      <t xml:space="preserve">Яйцо куриное </t>
    </r>
    <r>
      <rPr>
        <sz val="10"/>
        <color rgb="FF000000"/>
        <rFont val="Arial"/>
        <family val="2"/>
        <charset val="1"/>
      </rPr>
      <t xml:space="preserve">мытое дезинфицированное  </t>
    </r>
  </si>
  <si>
    <t xml:space="preserve">0+6С, 12-25 суток</t>
  </si>
  <si>
    <t xml:space="preserve">МЯСНАЯ ПРОДУКЦИЯ</t>
  </si>
  <si>
    <t xml:space="preserve">Бекон копченый экстра нарезка с/к в/у 0,5 кг</t>
  </si>
  <si>
    <t xml:space="preserve"> +2+6С, 2 мес.</t>
  </si>
  <si>
    <t xml:space="preserve">Черкизово</t>
  </si>
  <si>
    <t xml:space="preserve">мясная продукция, полуфабрикаты и колбасы</t>
  </si>
  <si>
    <t xml:space="preserve">Бекон классический нарезка зам в/к 0,5 кг</t>
  </si>
  <si>
    <t xml:space="preserve">Бекон для солянки сырокопченый в/у 0,35 кг</t>
  </si>
  <si>
    <t xml:space="preserve">Бифштексы "Рубленные" 0,6 кг (Ø 120±5 мм) 150 ±2 г</t>
  </si>
  <si>
    <t xml:space="preserve"> -18С, 12мес</t>
  </si>
  <si>
    <t xml:space="preserve">Бифштексы "Рубленные" 0,38 кг (Ø  90 ±5 мм) 95 ±2 г</t>
  </si>
  <si>
    <t xml:space="preserve">Ветчина с индейкой бб 2,7 кг / 3 шт в кор</t>
  </si>
  <si>
    <t xml:space="preserve"> +2+6С, 3 мес.</t>
  </si>
  <si>
    <t xml:space="preserve">Империя вкуса</t>
  </si>
  <si>
    <t xml:space="preserve">Ветчина с индейкой бб 0,8 кг </t>
  </si>
  <si>
    <t xml:space="preserve">Ветчина со свиным окороком бб 2,7 кг / 3 шт в кор</t>
  </si>
  <si>
    <t xml:space="preserve">Ветчина в/у нарезка для пиццы зам 0,5кг/3шт в кор</t>
  </si>
  <si>
    <t xml:space="preserve">Ветчина Тост хэм 2,9 кг / 3 шт в кор</t>
  </si>
  <si>
    <t xml:space="preserve">Колбаса вареная ДОКТОРСКАЯ ГУБЕРНСКАЯ нмо 1,5кг</t>
  </si>
  <si>
    <t xml:space="preserve">Мясная губерния</t>
  </si>
  <si>
    <t xml:space="preserve">Колбаса вареная ОРИГИНАЛЬНАЯ нмо 1,5кг к12</t>
  </si>
  <si>
    <t xml:space="preserve">Котлеты куриные зам рубл форм "ПФ 60" (терм.обр) / 50-70г</t>
  </si>
  <si>
    <t xml:space="preserve">Компас Фудс</t>
  </si>
  <si>
    <t xml:space="preserve">Котлеты куриные зам рубл форм "ПФ 100" (терм.обр)</t>
  </si>
  <si>
    <t xml:space="preserve">Крылья куриные не острые 1кг/16 уп в кор</t>
  </si>
  <si>
    <t xml:space="preserve">Крылья куриные острые 1кг/16 уп в кор</t>
  </si>
  <si>
    <t xml:space="preserve">Петелинка для проф</t>
  </si>
  <si>
    <t xml:space="preserve">Крыло (плечевая, логтевая часть) разд зам 2 кг (35-55шт в уп) / 4 уп в кор</t>
  </si>
  <si>
    <t xml:space="preserve">Крыло 2фаланговое V-образное зам  2 кг (18-26шт в уп) / 4 уп в кор</t>
  </si>
  <si>
    <t xml:space="preserve">Наггетсы куриные классические зам  1,115кг/15 уп в кор</t>
  </si>
  <si>
    <t xml:space="preserve">Наггетсы куриные традиционные зам 1,115кг/15 уп в кор</t>
  </si>
  <si>
    <t xml:space="preserve">Наггетсы куриные хрустящие зам 1,115кг/15 уп в кор</t>
  </si>
  <si>
    <t xml:space="preserve">Наггетсы куриные (Chicken nuggets) сорт Б</t>
  </si>
  <si>
    <t xml:space="preserve">Пепперони с/к нарезка классическая 0,5кг</t>
  </si>
  <si>
    <t xml:space="preserve"> -18С, 6мес</t>
  </si>
  <si>
    <t xml:space="preserve">Стрипсы оригинальные ГП/HoR/ТУ/ зам,15 упак, 16,725 кг/кор</t>
  </si>
  <si>
    <t xml:space="preserve">Стрипсы формованные (Reformed Strips) сорт Б</t>
  </si>
  <si>
    <t xml:space="preserve">Сосиски сливочные по-Черкизовски 1,15 кг / 6 уп в кор</t>
  </si>
  <si>
    <t xml:space="preserve"> +2+6С, 1 мес.</t>
  </si>
  <si>
    <t xml:space="preserve">Сосиски Аппетитные Классические БО 1,25кг / 5 уп в кор</t>
  </si>
  <si>
    <t xml:space="preserve">Сосиски Венские б/о 1,25 кг /  6 уп в кор</t>
  </si>
  <si>
    <t xml:space="preserve">Сосиски Молочные по-Черкизовски ПМО 1,5 кг / 6 уп в кор</t>
  </si>
  <si>
    <t xml:space="preserve">Сосиски Особые с говядиной ц/о 1,5 кг / 6 уп в кор</t>
  </si>
  <si>
    <t xml:space="preserve">Филе куриное без кожи зам 2кг (6-10шт в уп) / 4 уп в кор</t>
  </si>
  <si>
    <t xml:space="preserve">Филе бедра без кожи зам 2 кг (20-30шт в уп) / 4 уп в кор</t>
  </si>
  <si>
    <t xml:space="preserve">Фрикадельки куриные жареные зам / 2,5 кг</t>
  </si>
  <si>
    <t xml:space="preserve">Пит-продукт</t>
  </si>
  <si>
    <t xml:space="preserve">Фрикадельки мясные жареные зам / 2,5 кг </t>
  </si>
  <si>
    <t xml:space="preserve">ВК СЕРВЕЛАТ АСТОРИЯ ФИБ ВУ 0.6КГ (ТМ ЧЕРКИЗОВО) K2.4</t>
  </si>
  <si>
    <t xml:space="preserve">Чоризо с/к фиб в/у 0,8 кг</t>
  </si>
  <si>
    <t xml:space="preserve"> +2+6С, 4 мес.</t>
  </si>
  <si>
    <t xml:space="preserve">Черкизово Премиум</t>
  </si>
  <si>
    <t xml:space="preserve">Котлеты куринные для бургера в темпуре 2 кг, зам</t>
  </si>
  <si>
    <t xml:space="preserve">SERVOLUX PROF</t>
  </si>
  <si>
    <t xml:space="preserve">Котлета остарая Макси Бургер 2 кг, зам</t>
  </si>
  <si>
    <t xml:space="preserve">Крыло (плечевая часть) запеченная 2 кг, зам</t>
  </si>
  <si>
    <t xml:space="preserve">Куриные кусочки в панировке (поп-корн) 2 кг, зам</t>
  </si>
  <si>
    <t xml:space="preserve">Наггетсы Аппетитные 2 кг, зам</t>
  </si>
  <si>
    <t xml:space="preserve">Наггетсы темпурные 2 кг, зам</t>
  </si>
  <si>
    <t xml:space="preserve">Наггетсы хрустящие 2 кг, зам</t>
  </si>
  <si>
    <t xml:space="preserve">Стрипсы куриные 2 кг, зам</t>
  </si>
  <si>
    <t xml:space="preserve">Филе нарезанное запеченное зам (флоупак) 2 кг, зам</t>
  </si>
  <si>
    <t xml:space="preserve">ХЛЕБОБУЛОЧНЫЕ ИЗДЕЛИЯ</t>
  </si>
  <si>
    <t xml:space="preserve">Багет для французского хот-дога (отв.23мм), 60 гр.(вл.40)</t>
  </si>
  <si>
    <t xml:space="preserve">-18С, 9 мес</t>
  </si>
  <si>
    <t xml:space="preserve">БАГЕРСТАТ РУС</t>
  </si>
  <si>
    <t xml:space="preserve">Багет для французского хот-дога Большой, 110 гр.(вл.28)</t>
  </si>
  <si>
    <t xml:space="preserve">Булочка д/бург.мультизлаковая 125 мм 87 гр.(вл.24)</t>
  </si>
  <si>
    <t xml:space="preserve">Булочка д/бургера Картофельная 100 мм 52 г.(вл.48)</t>
  </si>
  <si>
    <t xml:space="preserve">Булочка д/бургера Картофельная 125 мм 80 г.(вл.24)</t>
  </si>
  <si>
    <t xml:space="preserve">Булочка д/гамбург.КРАСНАЯ ЧИЛИ 125мм, 89 г.(вл.24)</t>
  </si>
  <si>
    <t xml:space="preserve">Булочка д/гамбург.тройная с кунж.100мм 75гр(вл.24)</t>
  </si>
  <si>
    <t xml:space="preserve">Булочка д/датского хот-дога с кунжут, 60гр.(вл.36)</t>
  </si>
  <si>
    <t xml:space="preserve">Булочка для бургера Бриошь XL 100 мм 60 гр.(вл.48)</t>
  </si>
  <si>
    <t xml:space="preserve">Булочка для бургера Бриошь XL 125 мм 89 гр.(вл.24)</t>
  </si>
  <si>
    <t xml:space="preserve">Булочка для бургера глазированная 100 мм с кунжутом (ГЛЕЙЗ) 52гр.(вл.48)</t>
  </si>
  <si>
    <t xml:space="preserve">Булочка для бургера глазированная 100 мм(ГЛЕЙЗ) 52гр.(вл.48)</t>
  </si>
  <si>
    <t xml:space="preserve">Булочка для бургера с кунжутом глазированная 125 мм(ГЛЕЙЗ) 82гр.(вл.24)</t>
  </si>
  <si>
    <t xml:space="preserve">Булочка для гамбург.с кунжутом 114мм, 75гр.(вл.30)</t>
  </si>
  <si>
    <t xml:space="preserve">Булочка для гамбург.c кунжутом 100мм, 52гр.(вл.48)</t>
  </si>
  <si>
    <t xml:space="preserve">Булочка для гамбургера 100мм, 52 гр.(вл.48)</t>
  </si>
  <si>
    <t xml:space="preserve">Булочка для гамбургера 125мм, 82гр.ПОД ЗАКАЗ кратно 80 кор.(вл.24)</t>
  </si>
  <si>
    <t xml:space="preserve">Булочка для гамбургера c кунжутом 125мм, 82гр.(вл.24)</t>
  </si>
  <si>
    <t xml:space="preserve">Булочка для гамбургера c кунжутом Clean Label 80 гр.(вл.24)</t>
  </si>
  <si>
    <t xml:space="preserve">Булочка для гамбургера Clean Label 80 гр.(вл.24)</t>
  </si>
  <si>
    <t xml:space="preserve">Булочка для датского х/д Картофельная  60 г.(вл.36)</t>
  </si>
  <si>
    <t xml:space="preserve">Булочка для датского х/д, 40 г.(вл.84)</t>
  </si>
  <si>
    <t xml:space="preserve">Булочка для датского хот-дога, 60 гр.(вл.36)</t>
  </si>
  <si>
    <t xml:space="preserve">Булочка Оригинальная 100 мм (БРИОШЬ), 55 гр.(вл.48)</t>
  </si>
  <si>
    <t xml:space="preserve">Булочка оригинальная ЧЕРНАЯ 125 мм, 89 г.(вл.24)</t>
  </si>
  <si>
    <t xml:space="preserve">Булочка Оригинальная125мм (БРИОШЬ), 84 гр.(вл.24)</t>
  </si>
  <si>
    <t xml:space="preserve">Булочка с кунжутом (ИМПРИНТ ), 63 г. (вл.48)</t>
  </si>
  <si>
    <t xml:space="preserve">Булочка с кунжутом (ИМПРИНТ), 63 г. (вл.48)</t>
  </si>
  <si>
    <t xml:space="preserve">Булочка Солнечная 114 мм, 72 гр.(вл.30)</t>
  </si>
  <si>
    <t xml:space="preserve">Булочка Чили, 130 гр.(вл.24)</t>
  </si>
  <si>
    <t xml:space="preserve">Лаваш круглый 30см замороженный (60гр) (20шт в уп)</t>
  </si>
  <si>
    <t xml:space="preserve">Нижегородский хлеб</t>
  </si>
  <si>
    <t xml:space="preserve">Лаваш круглый 37см замороженный (75гр) (20шт в уп)</t>
  </si>
  <si>
    <t xml:space="preserve">Лаваш круглый 40см замороженный (12л в уп)</t>
  </si>
  <si>
    <t xml:space="preserve">1140</t>
  </si>
  <si>
    <t xml:space="preserve">10</t>
  </si>
  <si>
    <t xml:space="preserve">Ризык</t>
  </si>
  <si>
    <t xml:space="preserve">Лаваш тонкий Армянский круглый цветной (желтый) без красителей, 35 см</t>
  </si>
  <si>
    <t xml:space="preserve">3250г</t>
  </si>
  <si>
    <t xml:space="preserve"> +6+25С 5 сут</t>
  </si>
  <si>
    <t xml:space="preserve">Россия</t>
  </si>
  <si>
    <t xml:space="preserve">Лаваш тонкий Армянский круглый цветной (зеленый) без красителей, 35 см</t>
  </si>
  <si>
    <t xml:space="preserve">Лаваш тонкий Армянский круглый, 29 см</t>
  </si>
  <si>
    <t xml:space="preserve">3000г</t>
  </si>
  <si>
    <t xml:space="preserve">Лаваш тонкий Армянский круглый, 32 см</t>
  </si>
  <si>
    <t xml:space="preserve">Лаваш тонкий Армянский круглый, 35 см</t>
  </si>
  <si>
    <t xml:space="preserve">Лаваш тонкий Армянский круглый, 41 см</t>
  </si>
  <si>
    <t xml:space="preserve">4250 г</t>
  </si>
  <si>
    <t xml:space="preserve">Лепешка мексиканская Tortillas 10 д (12*828гр)</t>
  </si>
  <si>
    <t xml:space="preserve">12 шт, 10 уп в кор</t>
  </si>
  <si>
    <t xml:space="preserve"> 5-25С, 3мес</t>
  </si>
  <si>
    <t xml:space="preserve">Лепешка мексиканская Tortillas 10 д со вкусом сыра (12*828)</t>
  </si>
  <si>
    <t xml:space="preserve">Панини, 100 гр.(вл.36)</t>
  </si>
  <si>
    <t xml:space="preserve">Пита (лепешка арабская) 14,5 см (5 х 80 г) (тара возвратная) без конс</t>
  </si>
  <si>
    <t xml:space="preserve">400 г</t>
  </si>
  <si>
    <t xml:space="preserve"> +6+25С 3 сут, -18С 90сут</t>
  </si>
  <si>
    <t xml:space="preserve">Пита-Хлеб</t>
  </si>
  <si>
    <t xml:space="preserve">Сaндвичный Хлеб"Harry's" "American Sandwich" ПШЕНИЧНЫЙ</t>
  </si>
  <si>
    <t xml:space="preserve">+5+25С, 3 мес</t>
  </si>
  <si>
    <t xml:space="preserve">BARILLA</t>
  </si>
  <si>
    <t xml:space="preserve">Тортильи "Гриль", 10,5 дюймов (26 см)</t>
  </si>
  <si>
    <t xml:space="preserve">12 шт, 880г</t>
  </si>
  <si>
    <t xml:space="preserve">Mission Prof</t>
  </si>
  <si>
    <t xml:space="preserve">Тортильи Оригинальные 9 дюймов (22,86 см)</t>
  </si>
  <si>
    <t xml:space="preserve">12 шт, 670г</t>
  </si>
  <si>
    <t xml:space="preserve">Тортильи Оригинальные, 10 дюймов (25 см)</t>
  </si>
  <si>
    <t xml:space="preserve">12 шт, 800г</t>
  </si>
  <si>
    <t xml:space="preserve">6 мес, +25С</t>
  </si>
  <si>
    <t xml:space="preserve">Тортильи Оригинальные, 10 дюймов (25 см) Испания</t>
  </si>
  <si>
    <t xml:space="preserve">18 шт, 1134г</t>
  </si>
  <si>
    <t xml:space="preserve">8</t>
  </si>
  <si>
    <t xml:space="preserve">Тортильи Оригинальные, 12 дюймов (30 см)</t>
  </si>
  <si>
    <t xml:space="preserve">12 шт, 1000г</t>
  </si>
  <si>
    <t xml:space="preserve">Тортильи Оригинальные, 12 дюймов (30 см) Испания</t>
  </si>
  <si>
    <t xml:space="preserve">18 шт, 1620г</t>
  </si>
  <si>
    <t xml:space="preserve">6</t>
  </si>
  <si>
    <t xml:space="preserve">Тортильи пшенич. с куркумой зам. без пищевых добавок 9,5 дюймов (23,8 см) ОРГАНИК 62г/20шт</t>
  </si>
  <si>
    <t xml:space="preserve">20 шт, 1240г</t>
  </si>
  <si>
    <t xml:space="preserve">ИП Санина</t>
  </si>
  <si>
    <t xml:space="preserve">Тортильи пшеничные зам. 10 дюймов (25 см) , 67г/12 шт.</t>
  </si>
  <si>
    <t xml:space="preserve">Тортильи пшеничные зам. 10 дюймов (25 см) (без консервантов), 67г/12шт</t>
  </si>
  <si>
    <r>
      <rPr>
        <sz val="12"/>
        <rFont val="Times New Roman"/>
        <family val="1"/>
        <charset val="1"/>
      </rPr>
      <t xml:space="preserve">Тортильи пшеничные зам. 12 дюймов (30 см), (без консервантов) 83г/12шт </t>
    </r>
    <r>
      <rPr>
        <sz val="12"/>
        <color rgb="FFFF2600"/>
        <rFont val="Times New Roman"/>
        <family val="1"/>
        <charset val="1"/>
      </rPr>
      <t xml:space="preserve">под заказ!</t>
    </r>
  </si>
  <si>
    <t xml:space="preserve">Тортильи пшеничные зам. 12 дюймов (30 см), 83г/12шт (8 уп*12шт)</t>
  </si>
  <si>
    <t xml:space="preserve">Тортильи Пшеничные, 10 дюймов (25 см)</t>
  </si>
  <si>
    <t xml:space="preserve">Тортильи Пшеничные, 12 дюймов (30 см)</t>
  </si>
  <si>
    <t xml:space="preserve">Тортильи Пшеничные, 8 дюймов (20 см)</t>
  </si>
  <si>
    <t xml:space="preserve">12 шт, 500г</t>
  </si>
  <si>
    <t xml:space="preserve">Тортильи Сырные, 10 дюймов (25 см)</t>
  </si>
  <si>
    <t xml:space="preserve">12 шт, 810г</t>
  </si>
  <si>
    <t xml:space="preserve">Тортильи Сырные, 12 дюймов (30 см)</t>
  </si>
  <si>
    <t xml:space="preserve">12 шт, 1100г</t>
  </si>
  <si>
    <t xml:space="preserve">Тортильи Томатные, 10 дюймов (25 см)</t>
  </si>
  <si>
    <t xml:space="preserve">Тортильи Чёрные, 10,5 дюймов (26 см)</t>
  </si>
  <si>
    <t xml:space="preserve">Тортилья пшеничная 10,5д 0.073 (192 (12х16) шт.)</t>
  </si>
  <si>
    <t xml:space="preserve">12 шт, 16 уп в кор</t>
  </si>
  <si>
    <t xml:space="preserve">ФростМО</t>
  </si>
  <si>
    <t xml:space="preserve">Тортилья пшеничная 10д 0.07 (120 (12х10 шт.)</t>
  </si>
  <si>
    <t xml:space="preserve">Тортилья пшеничная 8 дюймов 0.043 (192 (12х16) шт.)</t>
  </si>
  <si>
    <t xml:space="preserve">Тортилья свекольная зам. 10 дюймов (25см)</t>
  </si>
  <si>
    <t xml:space="preserve">Тортилья сырная 10.5 дюймов 0.073 (144 (8х18) шт.)</t>
  </si>
  <si>
    <t xml:space="preserve">8 шт, 18 уп в кор</t>
  </si>
  <si>
    <t xml:space="preserve">Тортилья сырная 8 дюймов 0.043 (192 (12х16) шт.)</t>
  </si>
  <si>
    <t xml:space="preserve">Хлеб тостовый нарезанный (столовый, домашний, пшеничный, злаковый) (19 кусков)</t>
  </si>
  <si>
    <t xml:space="preserve">-18С, 6 мес</t>
  </si>
  <si>
    <t xml:space="preserve">ПРОМПОСТАВКА</t>
  </si>
  <si>
    <t xml:space="preserve">Чиабатта, 130 гр. (вл.36)</t>
  </si>
  <si>
    <t xml:space="preserve">Чиабатта, 70 гр.(вл.40)</t>
  </si>
  <si>
    <t xml:space="preserve">ЗАМОРОЖЕННЫЕ ОВОЩИ</t>
  </si>
  <si>
    <t xml:space="preserve">Бондюэль Брокколи ЭКВАДОР 10 кг</t>
  </si>
  <si>
    <t xml:space="preserve"> -18С, 24мес</t>
  </si>
  <si>
    <t xml:space="preserve">Бондюэль</t>
  </si>
  <si>
    <t xml:space="preserve">Бондюэль Фасоль зеленая резаная 2,5 кг / 4 уп в кор</t>
  </si>
  <si>
    <t xml:space="preserve">Бондюэль Фасоль зеленая целая экстра-тонкая 2,5 кг / 4 уп в кор</t>
  </si>
  <si>
    <t xml:space="preserve">Бондюэль Цветная капуста 2,5 кг / 4 уп в кор</t>
  </si>
  <si>
    <t xml:space="preserve">Бондюэль Цветная капуста 10 кг</t>
  </si>
  <si>
    <t xml:space="preserve">Бондюэль Баклажаны гриль 1 кг / 6 уп в кор</t>
  </si>
  <si>
    <t xml:space="preserve"> -18С, 30мес</t>
  </si>
  <si>
    <t xml:space="preserve">Бондюэль Перец гриль (красный и желтый) 1 кг / 7 уп в кор</t>
  </si>
  <si>
    <t xml:space="preserve">Бондюэль Овощная смесь "Трио гриль" 2,5 кг / 4 уп в кор</t>
  </si>
  <si>
    <t xml:space="preserve">Бондюэль Трио из обжаренных перцев 1,0 кг / 6 уп в кор</t>
  </si>
  <si>
    <t xml:space="preserve">Бондюэль Цукини ломтиками гриль 1 кг / 6 уп в кор</t>
  </si>
  <si>
    <t xml:space="preserve">БАКАЛЕЯ</t>
  </si>
  <si>
    <t xml:space="preserve">Бондюэль Vapeur Красная фасоль 3100 мл/2650 гр / 3 шт в кор</t>
  </si>
  <si>
    <t xml:space="preserve">3100 мл</t>
  </si>
  <si>
    <t xml:space="preserve">от 24 мес</t>
  </si>
  <si>
    <t xml:space="preserve">бакалея</t>
  </si>
  <si>
    <t xml:space="preserve">Бондюэль Горошек зеленый мини FS 850 мл / 6 шт в кор с ключом</t>
  </si>
  <si>
    <t xml:space="preserve">850 мл</t>
  </si>
  <si>
    <t xml:space="preserve">Бондюэль Кукуруза сладкая в зернах 850 мл / 12 шт в кор</t>
  </si>
  <si>
    <t xml:space="preserve">Бондюэль Кукуруза сладкая в зернах FS 850 мл / 12 шт в кор с ключом</t>
  </si>
  <si>
    <t xml:space="preserve">Бондюэль Ростки фасоли мунго 850 мл / 6 шт в кор</t>
  </si>
  <si>
    <t xml:space="preserve">Чипсы кукурузные оригинальные, 500 гр*</t>
  </si>
  <si>
    <t xml:space="preserve"> +5+25С, 6 мес</t>
  </si>
  <si>
    <t xml:space="preserve">Чипсы кукурузные с барбекю, 500 гр*</t>
  </si>
  <si>
    <t xml:space="preserve">Чипсы кукурузные с сыром, 500 гр</t>
  </si>
  <si>
    <t xml:space="preserve">Макаронные изделия "Барилла" в ассортименте 450г.1х24</t>
  </si>
  <si>
    <t xml:space="preserve">36 мес</t>
  </si>
  <si>
    <t xml:space="preserve">Макаронные изделия Шебекинские в ассортименте, 450г, 20 шт/кор</t>
  </si>
  <si>
    <t xml:space="preserve">24 мес</t>
  </si>
  <si>
    <t xml:space="preserve">Шебекинские</t>
  </si>
  <si>
    <t xml:space="preserve">Бульон говяжий (концентрат, 2 кг)</t>
  </si>
  <si>
    <t xml:space="preserve">2 кг</t>
  </si>
  <si>
    <t xml:space="preserve"> +5+25С, 12 мес</t>
  </si>
  <si>
    <t xml:space="preserve">MAREVEN PROF</t>
  </si>
  <si>
    <t xml:space="preserve">Бульон грибной (концентрат, 2 кг)</t>
  </si>
  <si>
    <t xml:space="preserve">Бульон куриный (концентрат, 2 кг)</t>
  </si>
  <si>
    <t xml:space="preserve">Бульон рыбный (концентрат, ведро 925гр)</t>
  </si>
  <si>
    <t xml:space="preserve">0,925 кг</t>
  </si>
  <si>
    <t xml:space="preserve">Бульон овощной (концентрат, ведро 925гр)</t>
  </si>
  <si>
    <t xml:space="preserve">Соус кулинарный сухой "Деми Глас" (сухая смесь 1,8)</t>
  </si>
  <si>
    <t xml:space="preserve">Соус барбекю 0,8кг</t>
  </si>
  <si>
    <t xml:space="preserve">0,8 кг</t>
  </si>
  <si>
    <t xml:space="preserve">Кетчуп (концентрат, бутылка 0,8кг )</t>
  </si>
  <si>
    <t xml:space="preserve">Пюре картофельное (крафт, мешок 10кг)</t>
  </si>
  <si>
    <t xml:space="preserve">10 кг</t>
  </si>
  <si>
    <t xml:space="preserve">Соус для первых и вторых блюд "Чили-мармелад" (концентрат, ведро 1,2кг)</t>
  </si>
  <si>
    <t xml:space="preserve">1,2 кг</t>
  </si>
  <si>
    <t xml:space="preserve">Майонез жирность 78 % ПРОФИ / Ведро 10л (9,3кг)</t>
  </si>
  <si>
    <t xml:space="preserve">9 300 г</t>
  </si>
  <si>
    <t xml:space="preserve">PECHAGIN</t>
  </si>
  <si>
    <t xml:space="preserve">Майонез жирность 78 % ПРОФИ / Ведро 5л</t>
  </si>
  <si>
    <t xml:space="preserve">5 л</t>
  </si>
  <si>
    <t xml:space="preserve">Майонез жирность 67 % ПРОФИ / Ведро 10л (9,4кг)</t>
  </si>
  <si>
    <t xml:space="preserve">9 400 г</t>
  </si>
  <si>
    <t xml:space="preserve">Майонез жирность 67 % ПРОФИ / Ведро 5л (4,7кг)</t>
  </si>
  <si>
    <t xml:space="preserve">Майонез жирность Оливковый 67 % ПРОФИ / Ведро 10л (9,4кг)</t>
  </si>
  <si>
    <t xml:space="preserve">Майонез жирность 56 % ПРОФИ / Ведро 10л (9,5кг)</t>
  </si>
  <si>
    <t xml:space="preserve">9 00 г</t>
  </si>
  <si>
    <t xml:space="preserve">Майонез жирность 56 % ПРОФИ / Ведро 5л</t>
  </si>
  <si>
    <t xml:space="preserve">Масло для фритюра и жарки / Бутылка 5л (2шт/термопленка) GASPAR food master</t>
  </si>
  <si>
    <t xml:space="preserve">GASPAR food master</t>
  </si>
  <si>
    <t xml:space="preserve">Масло для фритюра (для проф кухни) RESOK 5л</t>
  </si>
  <si>
    <t xml:space="preserve"> +5+25С, 24 мес</t>
  </si>
  <si>
    <t xml:space="preserve"> Экопродукт</t>
  </si>
  <si>
    <t xml:space="preserve">Томатная паста / Ведро 5 кг</t>
  </si>
  <si>
    <t xml:space="preserve">Соевый соус / Бутылка ПЭТ 1л</t>
  </si>
  <si>
    <t xml:space="preserve">1 л</t>
  </si>
  <si>
    <t xml:space="preserve">KOUMORI</t>
  </si>
  <si>
    <t xml:space="preserve">Масло оливковое "Помыс" 5 литров</t>
  </si>
  <si>
    <t xml:space="preserve">Масло оливковое нерафин. в/качества EXTRA VIRGIN ж/б 1 литр, 12 шт/кор</t>
  </si>
  <si>
    <t xml:space="preserve"> 1 л</t>
  </si>
  <si>
    <t xml:space="preserve">Масло подсолнечное дезодорированное "Чистое золото" 1л. 15 шт/кор</t>
  </si>
  <si>
    <t xml:space="preserve"> +5+25С, 10 мес</t>
  </si>
  <si>
    <t xml:space="preserve">Соус Барбекю, Гурмикс, серия Food Service, 1 кг</t>
  </si>
  <si>
    <t xml:space="preserve">пакет</t>
  </si>
  <si>
    <t xml:space="preserve">от 0 до +25С, 9 мес</t>
  </si>
  <si>
    <t xml:space="preserve">Гурмикс</t>
  </si>
  <si>
    <t xml:space="preserve">Соус Карри, Гурмикс, серия Food Service, 1 кг</t>
  </si>
  <si>
    <t xml:space="preserve">Соус Горчичный, Гурмикс, серия Food Service, 1 кг</t>
  </si>
  <si>
    <t xml:space="preserve">Соус Сальса, Гурмикс, серия Food Service, 1 кг</t>
  </si>
  <si>
    <t xml:space="preserve">Соус Чеддер для запекания, Гурмикс, серия Food Service, 1 кг</t>
  </si>
  <si>
    <t xml:space="preserve">Соус Сырный, Гурмикс, серия Food Service, 1 кг</t>
  </si>
  <si>
    <t xml:space="preserve">Соус Чесночный, Гурмикс, серия Food Service, 1 кг</t>
  </si>
  <si>
    <t xml:space="preserve">от 0 до +25С, 6 мес</t>
  </si>
  <si>
    <t xml:space="preserve">Соус Тысяча островов, Гурмикс, серия Food Service, 1 кг</t>
  </si>
  <si>
    <r>
      <rPr>
        <sz val="12"/>
        <rFont val="Times New Roman"/>
        <family val="1"/>
        <charset val="1"/>
      </rPr>
      <t xml:space="preserve">Соус Цезарь, Гурмикс, серия Food Service, 1 кг. </t>
    </r>
    <r>
      <rPr>
        <sz val="11"/>
        <rFont val="Bahnschrift SemiBold SemiConden"/>
        <family val="2"/>
        <charset val="204"/>
      </rPr>
      <t xml:space="preserve">Новинка 2023</t>
    </r>
  </si>
  <si>
    <t xml:space="preserve">Соус Бургер-соус, Гурмикс, серия Food Service, 1 кг</t>
  </si>
  <si>
    <r>
      <rPr>
        <sz val="12"/>
        <rFont val="Times New Roman"/>
        <family val="1"/>
        <charset val="1"/>
      </rPr>
      <t xml:space="preserve">Соус Терияки, Гурмикс, серия Food Service, 1 кг. </t>
    </r>
    <r>
      <rPr>
        <sz val="11"/>
        <rFont val="Bahnschrift SemiBold SemiConden"/>
        <family val="2"/>
        <charset val="204"/>
      </rPr>
      <t xml:space="preserve">Новинка 2023</t>
    </r>
  </si>
  <si>
    <t xml:space="preserve">Соус Чили-манго, Гурмикс, серия Food Service, 1 кг</t>
  </si>
  <si>
    <t xml:space="preserve">Соус Для пиццы классический, Гурмикс, 2 кг</t>
  </si>
  <si>
    <t xml:space="preserve">дой-пак</t>
  </si>
  <si>
    <t xml:space="preserve">Соус Сырный, Гурмикс, 2 кг</t>
  </si>
  <si>
    <t xml:space="preserve">Соус Цезарь, Гурмикс, 2 кг</t>
  </si>
  <si>
    <t xml:space="preserve">Соус Медово-Горчичный, Гурмикс, 2 кг</t>
  </si>
  <si>
    <t xml:space="preserve">Соус Брусничный, Гурмикс, 2 кг</t>
  </si>
  <si>
    <t xml:space="preserve">от 0 до +25С, 12 мес</t>
  </si>
  <si>
    <t xml:space="preserve">Соус Для пиццы оригинальный, Гурмикс, 2 кг</t>
  </si>
  <si>
    <t xml:space="preserve">Соус для барбекю легкий, Гурмикс, 2 кг</t>
  </si>
  <si>
    <t xml:space="preserve">Cоус Грибной, Гурмикс, 2 кг</t>
  </si>
  <si>
    <t xml:space="preserve">Соус Бургер-соус, Гурмикс, 2 кг</t>
  </si>
  <si>
    <t xml:space="preserve">Соус Песто с итальянскими травами, Гурмикс, 2 кг</t>
  </si>
  <si>
    <t xml:space="preserve">Соус Ворчестер, Гурмикс, 2 кг</t>
  </si>
  <si>
    <t xml:space="preserve">Соус Устричный, Гурмикс, 2 кг</t>
  </si>
  <si>
    <t xml:space="preserve">Соус Сладкий Чили , Гурмикс, 2 кг</t>
  </si>
  <si>
    <t xml:space="preserve">Соус Сладкий Чили Классический, Гурмикс, 2 кг</t>
  </si>
  <si>
    <t xml:space="preserve">Соус Устричный Классический, Гурмикс, 2 кг</t>
  </si>
  <si>
    <t xml:space="preserve">Соус Шрирача легкий, Гурмикс, 2 кг</t>
  </si>
  <si>
    <t xml:space="preserve">Соус Сеульский с арахисом, Гурмикс, 2 кг</t>
  </si>
  <si>
    <t xml:space="preserve">Соус Терияки Оригинальный, Гурмикс, 2 кг</t>
  </si>
  <si>
    <t xml:space="preserve">Соус Кисло-сладкий для wok, Гурмикс, 2 кг</t>
  </si>
  <si>
    <t xml:space="preserve">Соус Кунжутный Премиум, Гурмикс, 2 кг</t>
  </si>
  <si>
    <t xml:space="preserve">Соус Перцовый жгучий, Гурмикс, 2 кг</t>
  </si>
  <si>
    <t xml:space="preserve">Соус Черный перец, Гурмикс, 2 кг</t>
  </si>
  <si>
    <t xml:space="preserve">Приправа для приготовления блюд на wok, Гурмикс, 2 кг</t>
  </si>
  <si>
    <t xml:space="preserve">Перечная паста, Гурмикс, 2 кг</t>
  </si>
  <si>
    <t xml:space="preserve">Соус Хойсин, Гурмикс, 2 кг</t>
  </si>
  <si>
    <t xml:space="preserve">ведро</t>
  </si>
  <si>
    <t xml:space="preserve">Основа для супа Фо Бо, Гурмикс, 2 кг</t>
  </si>
  <si>
    <t xml:space="preserve">от 0 до +25С, 18 мес</t>
  </si>
  <si>
    <t xml:space="preserve">Основа для супа Том Ям, Гурмикс, 2 кг</t>
  </si>
  <si>
    <t xml:space="preserve">Основы для горячих блюд Карри желтый, Гурмикс, 2 кг</t>
  </si>
  <si>
    <t xml:space="preserve">Основа для супа Том Кха, Гурмикс, 2 кг</t>
  </si>
  <si>
    <t xml:space="preserve">НАПИТКИ порционные</t>
  </si>
  <si>
    <t xml:space="preserve">Чай Манго Маракуя  45г</t>
  </si>
  <si>
    <t xml:space="preserve">5-25С, 9 мес</t>
  </si>
  <si>
    <t xml:space="preserve">SIMPATea</t>
  </si>
  <si>
    <t xml:space="preserve">НАПИТКИ</t>
  </si>
  <si>
    <t xml:space="preserve">Чай облепиховый 45г</t>
  </si>
  <si>
    <t xml:space="preserve">Чай брусника-каркаде 45г</t>
  </si>
  <si>
    <t xml:space="preserve">Чай имбирь-лимон 45г</t>
  </si>
  <si>
    <t xml:space="preserve">Чай глинтвейн 45г</t>
  </si>
  <si>
    <t xml:space="preserve">Чай Манго Маракуя  60г</t>
  </si>
  <si>
    <t xml:space="preserve">Чай облепиховый 60г</t>
  </si>
  <si>
    <t xml:space="preserve">Чай брусника-каркаде 60г</t>
  </si>
  <si>
    <t xml:space="preserve">Чай имбирь-лимон 60г</t>
  </si>
  <si>
    <t xml:space="preserve">Чай глинтвейн 60г</t>
  </si>
  <si>
    <t xml:space="preserve">Лимонадный микс "SimpaTea" - Мохито</t>
  </si>
  <si>
    <t xml:space="preserve">Лимонадный микс "SimpaTea" - А-Spritz</t>
  </si>
  <si>
    <t xml:space="preserve">Лимонадный микс "SimpaTea" - Манго - маракуйя</t>
  </si>
  <si>
    <t xml:space="preserve">Лимонадный микс "SimpaTea" - Имбирный цитрус</t>
  </si>
  <si>
    <t xml:space="preserve">Лимонадный микс "SimpaTea" - Облепиха-апельсин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</si>
  <si>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</si>
  <si>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</si>
  <si>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</si>
  <si>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</si>
  <si>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</si>
  <si>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</si>
  <si>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</si>
  <si>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</si>
  <si>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</si>
  <si>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</si>
  <si>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</si>
  <si>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</si>
  <si>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</si>
  <si>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</si>
  <si>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</si>
  <si>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</si>
  <si>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</si>
  <si>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</si>
  <si>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</si>
  <si>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</si>
  <si>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</si>
  <si>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</si>
  <si>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</si>
  <si>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</si>
  <si>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</si>
  <si>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</si>
  <si>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</si>
  <si>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</si>
  <si>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</si>
  <si>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</si>
  <si>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</si>
  <si>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</si>
  <si>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</si>
  <si>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</si>
  <si>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</si>
  <si>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</si>
  <si>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</si>
  <si>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</si>
  <si>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</si>
  <si>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</si>
  <si>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</si>
  <si>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</si>
  <si>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</si>
  <si>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</si>
  <si>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</si>
  <si>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</si>
  <si>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</si>
  <si>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</si>
  <si>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</si>
  <si>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</si>
  <si>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</si>
  <si>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</si>
  <si>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</si>
  <si>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</si>
  <si>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</si>
  <si>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</si>
  <si>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</si>
  <si>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</si>
  <si>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</si>
  <si>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</si>
  <si>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</si>
  <si>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</si>
  <si>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</si>
  <si>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</si>
  <si>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</si>
  <si>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</si>
  <si>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</si>
  <si>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</si>
  <si>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</si>
  <si>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</si>
  <si>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</si>
  <si>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Mission Professional, Россия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</si>
  <si>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</si>
  <si>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</si>
  <si>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</si>
  <si>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Гриль, 10,5 дюймов (26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</si>
  <si>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</si>
  <si>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</si>
  <si>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</si>
  <si>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</si>
  <si>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</si>
  <si>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</si>
  <si>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</si>
  <si>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</si>
  <si>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Тортильи 10 дюймов (25 см) оригинальные (Без Е), 67г/12шт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</si>
  <si>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</si>
  <si>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</si>
  <si>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</si>
  <si>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</si>
  <si>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</si>
  <si>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</si>
  <si>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</si>
  <si>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</si>
  <si>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</si>
  <si>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</si>
  <si>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</si>
  <si>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</si>
  <si>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</si>
  <si>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</si>
  <si>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</si>
  <si>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</si>
  <si>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</si>
  <si>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</si>
  <si>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</si>
  <si>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</si>
  <si>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</si>
  <si>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</si>
  <si>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</si>
  <si>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</si>
  <si>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</si>
  <si>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</si>
  <si>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</si>
  <si>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</si>
  <si>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</si>
  <si>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Чипсы кукурузные оригинальные, 500 гр</t>
  </si>
  <si>
    <t xml:space="preserve">Чипсы кукурузные с барбекю,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</si>
  <si>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</si>
  <si>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</si>
  <si>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</si>
  <si>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</si>
  <si>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</si>
  <si>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</si>
  <si>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</si>
  <si>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</si>
  <si>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</si>
  <si>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</si>
  <si>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</si>
  <si>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</si>
  <si>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</si>
  <si>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</si>
  <si>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</si>
  <si>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</si>
  <si>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</si>
  <si>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</si>
  <si>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</si>
  <si>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</si>
  <si>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</si>
  <si>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</si>
  <si>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</si>
  <si>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</si>
  <si>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</si>
  <si>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</si>
  <si>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</si>
  <si>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</si>
  <si>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</si>
  <si>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</si>
  <si>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</si>
  <si>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</si>
  <si>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</si>
  <si>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</si>
  <si>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</si>
  <si>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</si>
  <si>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</si>
  <si>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</si>
  <si>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</si>
  <si>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</si>
  <si>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</si>
  <si>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</si>
  <si>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Бондюэль Горошек зеленый 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</si>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</sst>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#,##0.000&quot; ₽&quot;"/>
    <numFmt numFmtId="172" formatCode="General"/>
    <numFmt numFmtId="173" formatCode="_-* #,##0.00\ _₽_-;\-* #,##0.00\ _₽_-;_-* \-??\ _₽_-;_-@_-"/>
    <numFmt numFmtId="174" formatCode="0.000"/>
  </numFmts>
  <fonts count="3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sz val="12"/>
      <color rgb="FFFF2600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1"/>
      <name val="Bahnschrift SemiBold SemiConden"/>
      <family val="2"/>
      <charset val="204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2600"/>
      </patternFill>
    </fill>
    <fill>
      <patternFill patternType="solid">
        <fgColor rgb="FF92D050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8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1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1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5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6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7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0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9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8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1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1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5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1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1" fillId="7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6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7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1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5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1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1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2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7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2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gif"/><Relationship Id="rId7" Type="http://schemas.openxmlformats.org/officeDocument/2006/relationships/image" Target="../media/image4.png"/><Relationship Id="rId8" Type="http://schemas.openxmlformats.org/officeDocument/2006/relationships/image" Target="../media/image5.png"/><Relationship Id="rId9" Type="http://schemas.openxmlformats.org/officeDocument/2006/relationships/image" Target="../media/image6.gif"/><Relationship Id="rId10" Type="http://schemas.openxmlformats.org/officeDocument/2006/relationships/image" Target="../media/image7.jpeg"/><Relationship Id="rId11" Type="http://schemas.openxmlformats.org/officeDocument/2006/relationships/image" Target="../media/image4.png"/><Relationship Id="rId12" Type="http://schemas.openxmlformats.org/officeDocument/2006/relationships/image" Target="../media/image5.png"/><Relationship Id="rId13" Type="http://schemas.openxmlformats.org/officeDocument/2006/relationships/image" Target="../media/image6.gif"/><Relationship Id="rId14" Type="http://schemas.openxmlformats.org/officeDocument/2006/relationships/image" Target="../media/image6.gif"/><Relationship Id="rId15" Type="http://schemas.openxmlformats.org/officeDocument/2006/relationships/image" Target="../media/image8.gif"/><Relationship Id="rId16" Type="http://schemas.openxmlformats.org/officeDocument/2006/relationships/image" Target="../media/image6.gif"/><Relationship Id="rId17" Type="http://schemas.openxmlformats.org/officeDocument/2006/relationships/image" Target="../media/image6.gif"/><Relationship Id="rId18" Type="http://schemas.openxmlformats.org/officeDocument/2006/relationships/image" Target="../media/image8.gif"/><Relationship Id="rId19" Type="http://schemas.openxmlformats.org/officeDocument/2006/relationships/image" Target="../media/image6.gif"/><Relationship Id="rId20" Type="http://schemas.openxmlformats.org/officeDocument/2006/relationships/image" Target="../media/image8.gif"/><Relationship Id="rId21" Type="http://schemas.openxmlformats.org/officeDocument/2006/relationships/image" Target="../media/image6.gif"/><Relationship Id="rId22" Type="http://schemas.openxmlformats.org/officeDocument/2006/relationships/image" Target="../media/image8.gif"/><Relationship Id="rId23" Type="http://schemas.openxmlformats.org/officeDocument/2006/relationships/image" Target="../media/image8.gif"/><Relationship Id="rId24" Type="http://schemas.openxmlformats.org/officeDocument/2006/relationships/image" Target="../media/image6.gif"/><Relationship Id="rId25" Type="http://schemas.openxmlformats.org/officeDocument/2006/relationships/image" Target="../media/image8.gif"/><Relationship Id="rId26" Type="http://schemas.openxmlformats.org/officeDocument/2006/relationships/image" Target="../media/image6.gif"/><Relationship Id="rId27" Type="http://schemas.openxmlformats.org/officeDocument/2006/relationships/image" Target="../media/image6.gif"/><Relationship Id="rId28" Type="http://schemas.openxmlformats.org/officeDocument/2006/relationships/image" Target="../media/image8.gif"/><Relationship Id="rId29" Type="http://schemas.openxmlformats.org/officeDocument/2006/relationships/image" Target="../media/image8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0</xdr:colOff>
      <xdr:row>175</xdr:row>
      <xdr:rowOff>11880</xdr:rowOff>
    </xdr:to>
    <xdr:pic>
      <xdr:nvPicPr>
        <xdr:cNvPr id="5" name="Рисунок 7" descr=""/>
        <xdr:cNvPicPr/>
      </xdr:nvPicPr>
      <xdr:blipFill>
        <a:blip r:embed="rId6"/>
        <a:stretch/>
      </xdr:blipFill>
      <xdr:spPr>
        <a:xfrm>
          <a:off x="5615280" y="34535880"/>
          <a:ext cx="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6" name="Рисунок 7" descr="Рисунок 7"/>
        <xdr:cNvPicPr/>
      </xdr:nvPicPr>
      <xdr:blipFill>
        <a:blip r:embed="rId7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7" name="Рисунок 8" descr="Рисунок 8"/>
        <xdr:cNvPicPr/>
      </xdr:nvPicPr>
      <xdr:blipFill>
        <a:blip r:embed="rId8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11880</xdr:colOff>
      <xdr:row>85</xdr:row>
      <xdr:rowOff>11880</xdr:rowOff>
    </xdr:to>
    <xdr:pic>
      <xdr:nvPicPr>
        <xdr:cNvPr id="8" name="Рисунок 11" descr=""/>
        <xdr:cNvPicPr/>
      </xdr:nvPicPr>
      <xdr:blipFill>
        <a:blip r:embed="rId9"/>
        <a:stretch/>
      </xdr:blipFill>
      <xdr:spPr>
        <a:xfrm>
          <a:off x="9397440" y="1719972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9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10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10" name="Рисунок 7" descr="Рисунок 7"/>
        <xdr:cNvPicPr/>
      </xdr:nvPicPr>
      <xdr:blipFill>
        <a:blip r:embed="rId11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11" name="Рисунок 8" descr="Рисунок 8"/>
        <xdr:cNvPicPr/>
      </xdr:nvPicPr>
      <xdr:blipFill>
        <a:blip r:embed="rId12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11880</xdr:colOff>
      <xdr:row>169</xdr:row>
      <xdr:rowOff>11880</xdr:rowOff>
    </xdr:to>
    <xdr:pic>
      <xdr:nvPicPr>
        <xdr:cNvPr id="12" name="Рисунок 28" descr=""/>
        <xdr:cNvPicPr/>
      </xdr:nvPicPr>
      <xdr:blipFill>
        <a:blip r:embed="rId13"/>
        <a:stretch/>
      </xdr:blipFill>
      <xdr:spPr>
        <a:xfrm>
          <a:off x="9397440" y="333928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11880</xdr:colOff>
      <xdr:row>188</xdr:row>
      <xdr:rowOff>11880</xdr:rowOff>
    </xdr:to>
    <xdr:pic>
      <xdr:nvPicPr>
        <xdr:cNvPr id="13" name="Рисунок 30" descr=""/>
        <xdr:cNvPicPr/>
      </xdr:nvPicPr>
      <xdr:blipFill>
        <a:blip r:embed="rId14"/>
        <a:stretch/>
      </xdr:blipFill>
      <xdr:spPr>
        <a:xfrm>
          <a:off x="9397440" y="3723336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83</xdr:row>
      <xdr:rowOff>114480</xdr:rowOff>
    </xdr:from>
    <xdr:to>
      <xdr:col>4</xdr:col>
      <xdr:colOff>11880</xdr:colOff>
      <xdr:row>83</xdr:row>
      <xdr:rowOff>139320</xdr:rowOff>
    </xdr:to>
    <xdr:pic>
      <xdr:nvPicPr>
        <xdr:cNvPr id="14" name="Рисунок 17" descr=""/>
        <xdr:cNvPicPr/>
      </xdr:nvPicPr>
      <xdr:blipFill>
        <a:blip r:embed="rId15"/>
        <a:stretch/>
      </xdr:blipFill>
      <xdr:spPr>
        <a:xfrm>
          <a:off x="9398520" y="1693296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265</xdr:row>
      <xdr:rowOff>104760</xdr:rowOff>
    </xdr:from>
    <xdr:to>
      <xdr:col>4</xdr:col>
      <xdr:colOff>11880</xdr:colOff>
      <xdr:row>265</xdr:row>
      <xdr:rowOff>116640</xdr:rowOff>
    </xdr:to>
    <xdr:pic>
      <xdr:nvPicPr>
        <xdr:cNvPr id="15" name="Рисунок 31" descr=""/>
        <xdr:cNvPicPr/>
      </xdr:nvPicPr>
      <xdr:blipFill>
        <a:blip r:embed="rId16"/>
        <a:stretch/>
      </xdr:blipFill>
      <xdr:spPr>
        <a:xfrm>
          <a:off x="9397440" y="521974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176</xdr:row>
      <xdr:rowOff>0</xdr:rowOff>
    </xdr:from>
    <xdr:to>
      <xdr:col>4</xdr:col>
      <xdr:colOff>11880</xdr:colOff>
      <xdr:row>176</xdr:row>
      <xdr:rowOff>11880</xdr:rowOff>
    </xdr:to>
    <xdr:pic>
      <xdr:nvPicPr>
        <xdr:cNvPr id="16" name="Рисунок 20" descr=""/>
        <xdr:cNvPicPr/>
      </xdr:nvPicPr>
      <xdr:blipFill>
        <a:blip r:embed="rId17"/>
        <a:stretch/>
      </xdr:blipFill>
      <xdr:spPr>
        <a:xfrm>
          <a:off x="9397440" y="3475620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81</xdr:row>
      <xdr:rowOff>114480</xdr:rowOff>
    </xdr:from>
    <xdr:to>
      <xdr:col>4</xdr:col>
      <xdr:colOff>11880</xdr:colOff>
      <xdr:row>81</xdr:row>
      <xdr:rowOff>139320</xdr:rowOff>
    </xdr:to>
    <xdr:pic>
      <xdr:nvPicPr>
        <xdr:cNvPr id="17" name="Рисунок 12" descr=""/>
        <xdr:cNvPicPr/>
      </xdr:nvPicPr>
      <xdr:blipFill>
        <a:blip r:embed="rId18"/>
        <a:stretch/>
      </xdr:blipFill>
      <xdr:spPr>
        <a:xfrm>
          <a:off x="9398520" y="1655208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11880</xdr:colOff>
      <xdr:row>167</xdr:row>
      <xdr:rowOff>11880</xdr:rowOff>
    </xdr:to>
    <xdr:pic>
      <xdr:nvPicPr>
        <xdr:cNvPr id="18" name="Рисунок 27" descr=""/>
        <xdr:cNvPicPr/>
      </xdr:nvPicPr>
      <xdr:blipFill>
        <a:blip r:embed="rId19"/>
        <a:stretch/>
      </xdr:blipFill>
      <xdr:spPr>
        <a:xfrm>
          <a:off x="9397440" y="3301164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69</xdr:row>
      <xdr:rowOff>114480</xdr:rowOff>
    </xdr:from>
    <xdr:to>
      <xdr:col>4</xdr:col>
      <xdr:colOff>11880</xdr:colOff>
      <xdr:row>69</xdr:row>
      <xdr:rowOff>139320</xdr:rowOff>
    </xdr:to>
    <xdr:pic>
      <xdr:nvPicPr>
        <xdr:cNvPr id="19" name="Рисунок 23" descr=""/>
        <xdr:cNvPicPr/>
      </xdr:nvPicPr>
      <xdr:blipFill>
        <a:blip r:embed="rId20"/>
        <a:stretch/>
      </xdr:blipFill>
      <xdr:spPr>
        <a:xfrm>
          <a:off x="9398520" y="1426608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11880</xdr:colOff>
      <xdr:row>170</xdr:row>
      <xdr:rowOff>11880</xdr:rowOff>
    </xdr:to>
    <xdr:pic>
      <xdr:nvPicPr>
        <xdr:cNvPr id="20" name="Рисунок 29" descr=""/>
        <xdr:cNvPicPr/>
      </xdr:nvPicPr>
      <xdr:blipFill>
        <a:blip r:embed="rId21"/>
        <a:stretch/>
      </xdr:blipFill>
      <xdr:spPr>
        <a:xfrm>
          <a:off x="9397440" y="3358332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82</xdr:row>
      <xdr:rowOff>114480</xdr:rowOff>
    </xdr:from>
    <xdr:to>
      <xdr:col>4</xdr:col>
      <xdr:colOff>11880</xdr:colOff>
      <xdr:row>82</xdr:row>
      <xdr:rowOff>139320</xdr:rowOff>
    </xdr:to>
    <xdr:pic>
      <xdr:nvPicPr>
        <xdr:cNvPr id="21" name="Рисунок 16" descr=""/>
        <xdr:cNvPicPr/>
      </xdr:nvPicPr>
      <xdr:blipFill>
        <a:blip r:embed="rId22"/>
        <a:stretch/>
      </xdr:blipFill>
      <xdr:spPr>
        <a:xfrm>
          <a:off x="9398520" y="1674252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83</xdr:row>
      <xdr:rowOff>114480</xdr:rowOff>
    </xdr:from>
    <xdr:to>
      <xdr:col>4</xdr:col>
      <xdr:colOff>11880</xdr:colOff>
      <xdr:row>83</xdr:row>
      <xdr:rowOff>139320</xdr:rowOff>
    </xdr:to>
    <xdr:pic>
      <xdr:nvPicPr>
        <xdr:cNvPr id="22" name="Рисунок 10" descr=""/>
        <xdr:cNvPicPr/>
      </xdr:nvPicPr>
      <xdr:blipFill>
        <a:blip r:embed="rId23"/>
        <a:stretch/>
      </xdr:blipFill>
      <xdr:spPr>
        <a:xfrm>
          <a:off x="9398520" y="1693296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11880</xdr:colOff>
      <xdr:row>166</xdr:row>
      <xdr:rowOff>11880</xdr:rowOff>
    </xdr:to>
    <xdr:pic>
      <xdr:nvPicPr>
        <xdr:cNvPr id="23" name="Рисунок 25" descr=""/>
        <xdr:cNvPicPr/>
      </xdr:nvPicPr>
      <xdr:blipFill>
        <a:blip r:embed="rId24"/>
        <a:stretch/>
      </xdr:blipFill>
      <xdr:spPr>
        <a:xfrm>
          <a:off x="9397440" y="3282120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68</xdr:row>
      <xdr:rowOff>114480</xdr:rowOff>
    </xdr:from>
    <xdr:to>
      <xdr:col>4</xdr:col>
      <xdr:colOff>11880</xdr:colOff>
      <xdr:row>68</xdr:row>
      <xdr:rowOff>139320</xdr:rowOff>
    </xdr:to>
    <xdr:pic>
      <xdr:nvPicPr>
        <xdr:cNvPr id="24" name="Рисунок 9" descr=""/>
        <xdr:cNvPicPr/>
      </xdr:nvPicPr>
      <xdr:blipFill>
        <a:blip r:embed="rId25"/>
        <a:stretch/>
      </xdr:blipFill>
      <xdr:spPr>
        <a:xfrm>
          <a:off x="9398520" y="1407564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11880</xdr:colOff>
      <xdr:row>72</xdr:row>
      <xdr:rowOff>11880</xdr:rowOff>
    </xdr:to>
    <xdr:pic>
      <xdr:nvPicPr>
        <xdr:cNvPr id="25" name="Рисунок 8" descr=""/>
        <xdr:cNvPicPr/>
      </xdr:nvPicPr>
      <xdr:blipFill>
        <a:blip r:embed="rId26"/>
        <a:stretch/>
      </xdr:blipFill>
      <xdr:spPr>
        <a:xfrm>
          <a:off x="9397440" y="147232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11880</xdr:colOff>
      <xdr:row>165</xdr:row>
      <xdr:rowOff>11880</xdr:rowOff>
    </xdr:to>
    <xdr:pic>
      <xdr:nvPicPr>
        <xdr:cNvPr id="26" name="Рисунок 26" descr=""/>
        <xdr:cNvPicPr/>
      </xdr:nvPicPr>
      <xdr:blipFill>
        <a:blip r:embed="rId27"/>
        <a:stretch/>
      </xdr:blipFill>
      <xdr:spPr>
        <a:xfrm>
          <a:off x="9397440" y="3263076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70</xdr:row>
      <xdr:rowOff>114480</xdr:rowOff>
    </xdr:from>
    <xdr:to>
      <xdr:col>4</xdr:col>
      <xdr:colOff>11880</xdr:colOff>
      <xdr:row>70</xdr:row>
      <xdr:rowOff>139320</xdr:rowOff>
    </xdr:to>
    <xdr:pic>
      <xdr:nvPicPr>
        <xdr:cNvPr id="27" name="Рисунок 24" descr=""/>
        <xdr:cNvPicPr/>
      </xdr:nvPicPr>
      <xdr:blipFill>
        <a:blip r:embed="rId28"/>
        <a:stretch/>
      </xdr:blipFill>
      <xdr:spPr>
        <a:xfrm>
          <a:off x="9398520" y="14456520"/>
          <a:ext cx="10800" cy="24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1080</xdr:colOff>
      <xdr:row>84</xdr:row>
      <xdr:rowOff>114480</xdr:rowOff>
    </xdr:from>
    <xdr:to>
      <xdr:col>4</xdr:col>
      <xdr:colOff>11880</xdr:colOff>
      <xdr:row>84</xdr:row>
      <xdr:rowOff>139320</xdr:rowOff>
    </xdr:to>
    <xdr:pic>
      <xdr:nvPicPr>
        <xdr:cNvPr id="28" name="Рисунок 22" descr=""/>
        <xdr:cNvPicPr/>
      </xdr:nvPicPr>
      <xdr:blipFill>
        <a:blip r:embed="rId29"/>
        <a:stretch/>
      </xdr:blipFill>
      <xdr:spPr>
        <a:xfrm>
          <a:off x="9398520" y="17123760"/>
          <a:ext cx="10800" cy="24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29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30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31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32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33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34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35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36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37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38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39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40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41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42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8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263" activeCellId="0" sqref="A263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 t="s">
        <v>3</v>
      </c>
      <c r="D8" s="12"/>
      <c r="E8" s="12"/>
      <c r="F8" s="12"/>
      <c r="G8" s="13"/>
    </row>
    <row r="9" s="14" customFormat="true" ht="27.7" hidden="false" customHeight="false" outlineLevel="0" collapsed="false">
      <c r="A9" s="15" t="s">
        <v>4</v>
      </c>
      <c r="B9" s="16" t="s">
        <v>5</v>
      </c>
      <c r="C9" s="16" t="s">
        <v>6</v>
      </c>
      <c r="D9" s="16" t="s">
        <v>7</v>
      </c>
      <c r="E9" s="16" t="s">
        <v>8</v>
      </c>
      <c r="F9" s="17" t="s">
        <v>9</v>
      </c>
      <c r="G9" s="18" t="s">
        <v>10</v>
      </c>
    </row>
    <row r="10" customFormat="false" ht="15" hidden="false" customHeight="false" outlineLevel="0" collapsed="false">
      <c r="A10" s="19" t="s">
        <v>11</v>
      </c>
      <c r="B10" s="20" t="s">
        <v>12</v>
      </c>
      <c r="C10" s="20" t="n">
        <v>12</v>
      </c>
      <c r="D10" s="21" t="s">
        <v>13</v>
      </c>
      <c r="E10" s="22" t="s">
        <v>14</v>
      </c>
      <c r="F10" s="23" t="s">
        <v>15</v>
      </c>
      <c r="G10" s="24" t="s">
        <v>16</v>
      </c>
    </row>
    <row r="11" customFormat="false" ht="15" hidden="false" customHeight="false" outlineLevel="0" collapsed="false">
      <c r="A11" s="25" t="s">
        <v>17</v>
      </c>
      <c r="B11" s="26" t="s">
        <v>18</v>
      </c>
      <c r="C11" s="26" t="n">
        <v>10</v>
      </c>
      <c r="D11" s="27" t="s">
        <v>13</v>
      </c>
      <c r="E11" s="28" t="s">
        <v>14</v>
      </c>
      <c r="F11" s="29" t="s">
        <v>15</v>
      </c>
      <c r="G11" s="24" t="s">
        <v>16</v>
      </c>
    </row>
    <row r="12" customFormat="false" ht="15" hidden="false" customHeight="false" outlineLevel="0" collapsed="false">
      <c r="A12" s="25" t="s">
        <v>19</v>
      </c>
      <c r="B12" s="26" t="s">
        <v>18</v>
      </c>
      <c r="C12" s="26" t="n">
        <v>10</v>
      </c>
      <c r="D12" s="27" t="s">
        <v>13</v>
      </c>
      <c r="E12" s="28" t="s">
        <v>14</v>
      </c>
      <c r="F12" s="29" t="s">
        <v>15</v>
      </c>
      <c r="G12" s="24" t="s">
        <v>20</v>
      </c>
    </row>
    <row r="13" customFormat="false" ht="15" hidden="false" customHeight="false" outlineLevel="0" collapsed="false">
      <c r="A13" s="25" t="s">
        <v>21</v>
      </c>
      <c r="B13" s="26" t="s">
        <v>18</v>
      </c>
      <c r="C13" s="26" t="n">
        <v>10</v>
      </c>
      <c r="D13" s="27" t="s">
        <v>13</v>
      </c>
      <c r="E13" s="28" t="s">
        <v>14</v>
      </c>
      <c r="F13" s="29" t="s">
        <v>15</v>
      </c>
      <c r="G13" s="24" t="s">
        <v>20</v>
      </c>
    </row>
    <row r="14" s="14" customFormat="true" ht="17.35" hidden="false" customHeight="false" outlineLevel="0" collapsed="false">
      <c r="A14" s="12" t="s">
        <v>22</v>
      </c>
      <c r="B14" s="12"/>
      <c r="C14" s="12" t="s">
        <v>3</v>
      </c>
      <c r="D14" s="12"/>
      <c r="E14" s="12"/>
      <c r="F14" s="12"/>
      <c r="G14" s="13"/>
    </row>
    <row r="15" s="14" customFormat="true" ht="27.7" hidden="false" customHeight="false" outlineLevel="0" collapsed="false">
      <c r="A15" s="30" t="s">
        <v>4</v>
      </c>
      <c r="B15" s="15" t="s">
        <v>5</v>
      </c>
      <c r="C15" s="16" t="s">
        <v>6</v>
      </c>
      <c r="D15" s="16" t="s">
        <v>7</v>
      </c>
      <c r="E15" s="16" t="s">
        <v>8</v>
      </c>
      <c r="F15" s="17" t="s">
        <v>9</v>
      </c>
      <c r="G15" s="18" t="s">
        <v>10</v>
      </c>
    </row>
    <row r="16" customFormat="false" ht="15" hidden="false" customHeight="false" outlineLevel="0" collapsed="false">
      <c r="A16" s="19" t="s">
        <v>23</v>
      </c>
      <c r="B16" s="20" t="s">
        <v>24</v>
      </c>
      <c r="C16" s="20"/>
      <c r="D16" s="31" t="s">
        <v>25</v>
      </c>
      <c r="E16" s="22" t="s">
        <v>26</v>
      </c>
      <c r="F16" s="29" t="s">
        <v>15</v>
      </c>
      <c r="G16" s="24" t="s">
        <v>20</v>
      </c>
    </row>
    <row r="17" customFormat="false" ht="15" hidden="false" customHeight="false" outlineLevel="0" collapsed="false">
      <c r="A17" s="25" t="s">
        <v>27</v>
      </c>
      <c r="B17" s="26" t="s">
        <v>24</v>
      </c>
      <c r="C17" s="26"/>
      <c r="D17" s="31" t="s">
        <v>25</v>
      </c>
      <c r="E17" s="22" t="s">
        <v>26</v>
      </c>
      <c r="F17" s="29" t="s">
        <v>15</v>
      </c>
      <c r="G17" s="24" t="s">
        <v>20</v>
      </c>
    </row>
    <row r="18" customFormat="false" ht="15" hidden="false" customHeight="false" outlineLevel="0" collapsed="false">
      <c r="A18" s="25" t="s">
        <v>28</v>
      </c>
      <c r="B18" s="26" t="s">
        <v>24</v>
      </c>
      <c r="C18" s="26"/>
      <c r="D18" s="31" t="s">
        <v>25</v>
      </c>
      <c r="E18" s="22" t="s">
        <v>26</v>
      </c>
      <c r="F18" s="29" t="s">
        <v>15</v>
      </c>
      <c r="G18" s="24" t="s">
        <v>20</v>
      </c>
    </row>
    <row r="19" customFormat="false" ht="15" hidden="false" customHeight="false" outlineLevel="0" collapsed="false">
      <c r="A19" s="25" t="s">
        <v>29</v>
      </c>
      <c r="B19" s="26" t="s">
        <v>24</v>
      </c>
      <c r="C19" s="26"/>
      <c r="D19" s="31" t="s">
        <v>25</v>
      </c>
      <c r="E19" s="22" t="s">
        <v>26</v>
      </c>
      <c r="F19" s="29" t="s">
        <v>15</v>
      </c>
      <c r="G19" s="24" t="s">
        <v>20</v>
      </c>
    </row>
    <row r="20" customFormat="false" ht="15" hidden="false" customHeight="false" outlineLevel="0" collapsed="false">
      <c r="A20" s="25" t="s">
        <v>30</v>
      </c>
      <c r="B20" s="26" t="s">
        <v>24</v>
      </c>
      <c r="C20" s="26"/>
      <c r="D20" s="31" t="s">
        <v>25</v>
      </c>
      <c r="E20" s="22" t="s">
        <v>26</v>
      </c>
      <c r="F20" s="29" t="s">
        <v>15</v>
      </c>
      <c r="G20" s="24" t="s">
        <v>20</v>
      </c>
    </row>
    <row r="21" customFormat="false" ht="15" hidden="false" customHeight="false" outlineLevel="0" collapsed="false">
      <c r="A21" s="25" t="s">
        <v>31</v>
      </c>
      <c r="B21" s="26" t="s">
        <v>24</v>
      </c>
      <c r="C21" s="26"/>
      <c r="D21" s="31" t="s">
        <v>25</v>
      </c>
      <c r="E21" s="22" t="s">
        <v>26</v>
      </c>
      <c r="F21" s="29" t="s">
        <v>15</v>
      </c>
      <c r="G21" s="24" t="s">
        <v>20</v>
      </c>
    </row>
    <row r="22" customFormat="false" ht="15" hidden="false" customHeight="false" outlineLevel="0" collapsed="false">
      <c r="A22" s="25" t="s">
        <v>32</v>
      </c>
      <c r="B22" s="26" t="s">
        <v>24</v>
      </c>
      <c r="C22" s="26"/>
      <c r="D22" s="31" t="s">
        <v>25</v>
      </c>
      <c r="E22" s="22" t="s">
        <v>26</v>
      </c>
      <c r="F22" s="29" t="s">
        <v>15</v>
      </c>
      <c r="G22" s="24" t="s">
        <v>20</v>
      </c>
    </row>
    <row r="23" customFormat="false" ht="15" hidden="false" customHeight="false" outlineLevel="0" collapsed="false">
      <c r="A23" s="25" t="s">
        <v>33</v>
      </c>
      <c r="B23" s="26" t="s">
        <v>24</v>
      </c>
      <c r="C23" s="26"/>
      <c r="D23" s="27" t="s">
        <v>34</v>
      </c>
      <c r="E23" s="22" t="s">
        <v>26</v>
      </c>
      <c r="F23" s="29" t="s">
        <v>15</v>
      </c>
      <c r="G23" s="24" t="s">
        <v>20</v>
      </c>
    </row>
    <row r="24" customFormat="false" ht="15" hidden="false" customHeight="false" outlineLevel="0" collapsed="false">
      <c r="A24" s="25" t="s">
        <v>35</v>
      </c>
      <c r="B24" s="26" t="s">
        <v>24</v>
      </c>
      <c r="C24" s="26"/>
      <c r="D24" s="27" t="s">
        <v>34</v>
      </c>
      <c r="E24" s="22" t="s">
        <v>26</v>
      </c>
      <c r="F24" s="29" t="s">
        <v>15</v>
      </c>
      <c r="G24" s="24" t="s">
        <v>20</v>
      </c>
    </row>
    <row r="25" customFormat="false" ht="15" hidden="false" customHeight="false" outlineLevel="0" collapsed="false">
      <c r="A25" s="25" t="s">
        <v>36</v>
      </c>
      <c r="B25" s="26" t="s">
        <v>24</v>
      </c>
      <c r="C25" s="26"/>
      <c r="D25" s="27" t="s">
        <v>34</v>
      </c>
      <c r="E25" s="22" t="s">
        <v>26</v>
      </c>
      <c r="F25" s="29" t="s">
        <v>15</v>
      </c>
      <c r="G25" s="24" t="s">
        <v>20</v>
      </c>
    </row>
    <row r="26" customFormat="false" ht="15" hidden="false" customHeight="false" outlineLevel="0" collapsed="false">
      <c r="A26" s="25" t="s">
        <v>37</v>
      </c>
      <c r="B26" s="26" t="s">
        <v>24</v>
      </c>
      <c r="C26" s="26"/>
      <c r="D26" s="27" t="s">
        <v>34</v>
      </c>
      <c r="E26" s="22" t="s">
        <v>26</v>
      </c>
      <c r="F26" s="29" t="s">
        <v>15</v>
      </c>
      <c r="G26" s="24" t="s">
        <v>20</v>
      </c>
    </row>
    <row r="27" customFormat="false" ht="15" hidden="false" customHeight="false" outlineLevel="0" collapsed="false">
      <c r="A27" s="25" t="s">
        <v>38</v>
      </c>
      <c r="B27" s="26" t="s">
        <v>24</v>
      </c>
      <c r="C27" s="26"/>
      <c r="D27" s="27" t="s">
        <v>34</v>
      </c>
      <c r="E27" s="22" t="s">
        <v>26</v>
      </c>
      <c r="F27" s="29" t="s">
        <v>15</v>
      </c>
      <c r="G27" s="24" t="s">
        <v>20</v>
      </c>
    </row>
    <row r="28" customFormat="false" ht="15" hidden="false" customHeight="false" outlineLevel="0" collapsed="false">
      <c r="A28" s="25" t="s">
        <v>39</v>
      </c>
      <c r="B28" s="26" t="s">
        <v>24</v>
      </c>
      <c r="C28" s="26"/>
      <c r="D28" s="27" t="s">
        <v>34</v>
      </c>
      <c r="E28" s="22" t="s">
        <v>26</v>
      </c>
      <c r="F28" s="29" t="s">
        <v>15</v>
      </c>
      <c r="G28" s="24" t="s">
        <v>20</v>
      </c>
    </row>
    <row r="29" customFormat="false" ht="15" hidden="false" customHeight="false" outlineLevel="0" collapsed="false">
      <c r="A29" s="25" t="s">
        <v>40</v>
      </c>
      <c r="B29" s="26" t="s">
        <v>41</v>
      </c>
      <c r="C29" s="26"/>
      <c r="D29" s="31" t="s">
        <v>42</v>
      </c>
      <c r="E29" s="22" t="s">
        <v>26</v>
      </c>
      <c r="F29" s="29" t="s">
        <v>15</v>
      </c>
      <c r="G29" s="24" t="s">
        <v>20</v>
      </c>
    </row>
    <row r="30" customFormat="false" ht="15" hidden="false" customHeight="false" outlineLevel="0" collapsed="false">
      <c r="A30" s="25" t="s">
        <v>43</v>
      </c>
      <c r="B30" s="26" t="s">
        <v>24</v>
      </c>
      <c r="C30" s="26"/>
      <c r="D30" s="27" t="s">
        <v>44</v>
      </c>
      <c r="E30" s="22" t="s">
        <v>26</v>
      </c>
      <c r="F30" s="29" t="s">
        <v>15</v>
      </c>
      <c r="G30" s="24" t="s">
        <v>20</v>
      </c>
    </row>
    <row r="31" customFormat="false" ht="15" hidden="false" customHeight="false" outlineLevel="0" collapsed="false">
      <c r="A31" s="25" t="s">
        <v>45</v>
      </c>
      <c r="B31" s="26" t="s">
        <v>24</v>
      </c>
      <c r="C31" s="26"/>
      <c r="D31" s="27" t="s">
        <v>44</v>
      </c>
      <c r="E31" s="22" t="s">
        <v>26</v>
      </c>
      <c r="F31" s="29" t="s">
        <v>15</v>
      </c>
      <c r="G31" s="24" t="s">
        <v>20</v>
      </c>
    </row>
    <row r="32" customFormat="false" ht="15" hidden="false" customHeight="false" outlineLevel="0" collapsed="false">
      <c r="A32" s="25" t="s">
        <v>46</v>
      </c>
      <c r="B32" s="26" t="s">
        <v>24</v>
      </c>
      <c r="C32" s="26"/>
      <c r="D32" s="27" t="s">
        <v>44</v>
      </c>
      <c r="E32" s="22" t="s">
        <v>26</v>
      </c>
      <c r="F32" s="29" t="s">
        <v>15</v>
      </c>
      <c r="G32" s="24" t="s">
        <v>20</v>
      </c>
    </row>
    <row r="33" customFormat="false" ht="15" hidden="false" customHeight="false" outlineLevel="0" collapsed="false">
      <c r="A33" s="25" t="s">
        <v>47</v>
      </c>
      <c r="B33" s="26" t="s">
        <v>24</v>
      </c>
      <c r="C33" s="26"/>
      <c r="D33" s="27" t="s">
        <v>48</v>
      </c>
      <c r="E33" s="22" t="s">
        <v>26</v>
      </c>
      <c r="F33" s="29" t="s">
        <v>15</v>
      </c>
      <c r="G33" s="24" t="s">
        <v>20</v>
      </c>
    </row>
    <row r="34" customFormat="false" ht="15" hidden="false" customHeight="false" outlineLevel="0" collapsed="false">
      <c r="A34" s="25" t="s">
        <v>49</v>
      </c>
      <c r="B34" s="26" t="s">
        <v>50</v>
      </c>
      <c r="C34" s="26"/>
      <c r="D34" s="27" t="s">
        <v>48</v>
      </c>
      <c r="E34" s="22" t="s">
        <v>26</v>
      </c>
      <c r="F34" s="29" t="s">
        <v>15</v>
      </c>
      <c r="G34" s="24" t="s">
        <v>20</v>
      </c>
    </row>
    <row r="35" customFormat="false" ht="15" hidden="false" customHeight="false" outlineLevel="0" collapsed="false">
      <c r="A35" s="25" t="s">
        <v>51</v>
      </c>
      <c r="B35" s="26" t="s">
        <v>50</v>
      </c>
      <c r="C35" s="26"/>
      <c r="D35" s="27" t="s">
        <v>48</v>
      </c>
      <c r="E35" s="22" t="s">
        <v>26</v>
      </c>
      <c r="F35" s="29" t="s">
        <v>15</v>
      </c>
      <c r="G35" s="24" t="s">
        <v>20</v>
      </c>
    </row>
    <row r="36" customFormat="false" ht="15" hidden="false" customHeight="false" outlineLevel="0" collapsed="false">
      <c r="A36" s="25" t="s">
        <v>52</v>
      </c>
      <c r="B36" s="26" t="s">
        <v>24</v>
      </c>
      <c r="C36" s="26"/>
      <c r="D36" s="31" t="s">
        <v>25</v>
      </c>
      <c r="E36" s="22" t="s">
        <v>26</v>
      </c>
      <c r="F36" s="29" t="s">
        <v>15</v>
      </c>
      <c r="G36" s="24" t="s">
        <v>20</v>
      </c>
    </row>
    <row r="37" customFormat="false" ht="15" hidden="false" customHeight="false" outlineLevel="0" collapsed="false">
      <c r="A37" s="25" t="s">
        <v>53</v>
      </c>
      <c r="B37" s="26" t="s">
        <v>24</v>
      </c>
      <c r="C37" s="26"/>
      <c r="D37" s="31" t="s">
        <v>25</v>
      </c>
      <c r="E37" s="22" t="s">
        <v>26</v>
      </c>
      <c r="F37" s="29" t="s">
        <v>15</v>
      </c>
      <c r="G37" s="24" t="s">
        <v>20</v>
      </c>
    </row>
    <row r="38" customFormat="false" ht="15" hidden="false" customHeight="false" outlineLevel="0" collapsed="false">
      <c r="A38" s="25" t="s">
        <v>54</v>
      </c>
      <c r="B38" s="26" t="s">
        <v>55</v>
      </c>
      <c r="C38" s="26"/>
      <c r="D38" s="31" t="s">
        <v>42</v>
      </c>
      <c r="E38" s="22" t="s">
        <v>26</v>
      </c>
      <c r="F38" s="29" t="s">
        <v>15</v>
      </c>
      <c r="G38" s="24" t="s">
        <v>20</v>
      </c>
    </row>
    <row r="39" customFormat="false" ht="15" hidden="false" customHeight="false" outlineLevel="0" collapsed="false">
      <c r="A39" s="25" t="s">
        <v>56</v>
      </c>
      <c r="B39" s="26" t="s">
        <v>24</v>
      </c>
      <c r="C39" s="26"/>
      <c r="D39" s="27" t="s">
        <v>44</v>
      </c>
      <c r="E39" s="22" t="s">
        <v>26</v>
      </c>
      <c r="F39" s="29" t="s">
        <v>15</v>
      </c>
      <c r="G39" s="24" t="s">
        <v>20</v>
      </c>
    </row>
    <row r="40" customFormat="false" ht="15" hidden="false" customHeight="false" outlineLevel="0" collapsed="false">
      <c r="A40" s="25" t="s">
        <v>57</v>
      </c>
      <c r="B40" s="26" t="s">
        <v>24</v>
      </c>
      <c r="C40" s="26"/>
      <c r="D40" s="27" t="s">
        <v>44</v>
      </c>
      <c r="E40" s="22" t="s">
        <v>26</v>
      </c>
      <c r="F40" s="29" t="s">
        <v>15</v>
      </c>
      <c r="G40" s="24" t="s">
        <v>20</v>
      </c>
    </row>
    <row r="41" customFormat="false" ht="15" hidden="false" customHeight="false" outlineLevel="0" collapsed="false">
      <c r="A41" s="25" t="s">
        <v>58</v>
      </c>
      <c r="B41" s="26" t="s">
        <v>24</v>
      </c>
      <c r="C41" s="26"/>
      <c r="D41" s="27" t="s">
        <v>44</v>
      </c>
      <c r="E41" s="22" t="s">
        <v>26</v>
      </c>
      <c r="F41" s="29" t="s">
        <v>15</v>
      </c>
      <c r="G41" s="24" t="s">
        <v>20</v>
      </c>
    </row>
    <row r="42" customFormat="false" ht="15" hidden="false" customHeight="false" outlineLevel="0" collapsed="false">
      <c r="A42" s="25" t="s">
        <v>59</v>
      </c>
      <c r="B42" s="26" t="s">
        <v>24</v>
      </c>
      <c r="C42" s="26"/>
      <c r="D42" s="31" t="s">
        <v>25</v>
      </c>
      <c r="E42" s="22" t="s">
        <v>26</v>
      </c>
      <c r="F42" s="29" t="s">
        <v>15</v>
      </c>
      <c r="G42" s="24" t="s">
        <v>20</v>
      </c>
    </row>
    <row r="43" customFormat="false" ht="15" hidden="false" customHeight="false" outlineLevel="0" collapsed="false">
      <c r="A43" s="25" t="s">
        <v>60</v>
      </c>
      <c r="B43" s="26" t="s">
        <v>24</v>
      </c>
      <c r="C43" s="26"/>
      <c r="D43" s="31" t="s">
        <v>25</v>
      </c>
      <c r="E43" s="22" t="s">
        <v>26</v>
      </c>
      <c r="F43" s="29" t="s">
        <v>15</v>
      </c>
      <c r="G43" s="24" t="s">
        <v>20</v>
      </c>
    </row>
    <row r="44" customFormat="false" ht="15" hidden="false" customHeight="false" outlineLevel="0" collapsed="false">
      <c r="A44" s="25" t="s">
        <v>61</v>
      </c>
      <c r="B44" s="26" t="s">
        <v>50</v>
      </c>
      <c r="C44" s="26"/>
      <c r="D44" s="31" t="s">
        <v>62</v>
      </c>
      <c r="E44" s="22" t="s">
        <v>26</v>
      </c>
      <c r="F44" s="29" t="s">
        <v>15</v>
      </c>
      <c r="G44" s="24" t="s">
        <v>20</v>
      </c>
    </row>
    <row r="45" s="14" customFormat="true" ht="17.35" hidden="false" customHeight="false" outlineLevel="0" collapsed="false">
      <c r="A45" s="12" t="s">
        <v>63</v>
      </c>
      <c r="B45" s="12"/>
      <c r="C45" s="12" t="s">
        <v>3</v>
      </c>
      <c r="D45" s="12"/>
      <c r="E45" s="12"/>
      <c r="F45" s="12"/>
      <c r="G45" s="13"/>
    </row>
    <row r="46" s="14" customFormat="true" ht="27.7" hidden="false" customHeight="false" outlineLevel="0" collapsed="false">
      <c r="A46" s="30" t="s">
        <v>4</v>
      </c>
      <c r="B46" s="15" t="s">
        <v>5</v>
      </c>
      <c r="C46" s="16" t="s">
        <v>6</v>
      </c>
      <c r="D46" s="16" t="s">
        <v>7</v>
      </c>
      <c r="E46" s="16" t="s">
        <v>8</v>
      </c>
      <c r="F46" s="17" t="s">
        <v>9</v>
      </c>
      <c r="G46" s="18" t="s">
        <v>10</v>
      </c>
    </row>
    <row r="47" customFormat="false" ht="15" hidden="false" customHeight="false" outlineLevel="0" collapsed="false">
      <c r="A47" s="32" t="s">
        <v>64</v>
      </c>
      <c r="B47" s="26" t="n">
        <v>10</v>
      </c>
      <c r="C47" s="26" t="n">
        <v>2</v>
      </c>
      <c r="D47" s="31" t="s">
        <v>65</v>
      </c>
      <c r="E47" s="28" t="s">
        <v>66</v>
      </c>
      <c r="F47" s="29" t="s">
        <v>15</v>
      </c>
      <c r="G47" s="24" t="s">
        <v>67</v>
      </c>
    </row>
    <row r="48" customFormat="false" ht="15" hidden="false" customHeight="false" outlineLevel="0" collapsed="false">
      <c r="A48" s="32" t="s">
        <v>64</v>
      </c>
      <c r="B48" s="26" t="n">
        <v>10</v>
      </c>
      <c r="C48" s="26" t="n">
        <v>2</v>
      </c>
      <c r="D48" s="31" t="s">
        <v>65</v>
      </c>
      <c r="E48" s="28" t="s">
        <v>68</v>
      </c>
      <c r="F48" s="29" t="s">
        <v>15</v>
      </c>
      <c r="G48" s="24" t="s">
        <v>67</v>
      </c>
    </row>
    <row r="49" customFormat="false" ht="15" hidden="false" customHeight="false" outlineLevel="0" collapsed="false">
      <c r="A49" s="33" t="s">
        <v>69</v>
      </c>
      <c r="B49" s="34" t="n">
        <v>8</v>
      </c>
      <c r="C49" s="34"/>
      <c r="D49" s="31" t="s">
        <v>70</v>
      </c>
      <c r="E49" s="28" t="s">
        <v>66</v>
      </c>
      <c r="F49" s="29" t="s">
        <v>15</v>
      </c>
      <c r="G49" s="24" t="s">
        <v>67</v>
      </c>
    </row>
    <row r="50" s="14" customFormat="true" ht="27.7" hidden="false" customHeight="false" outlineLevel="0" collapsed="false">
      <c r="A50" s="30" t="s">
        <v>4</v>
      </c>
      <c r="B50" s="15" t="s">
        <v>5</v>
      </c>
      <c r="C50" s="16" t="s">
        <v>6</v>
      </c>
      <c r="D50" s="16" t="s">
        <v>7</v>
      </c>
      <c r="E50" s="16" t="s">
        <v>8</v>
      </c>
      <c r="F50" s="17" t="s">
        <v>9</v>
      </c>
      <c r="G50" s="24"/>
    </row>
    <row r="51" customFormat="false" ht="15" hidden="false" customHeight="false" outlineLevel="0" collapsed="false">
      <c r="A51" s="35" t="s">
        <v>71</v>
      </c>
      <c r="B51" s="36"/>
      <c r="C51" s="37" t="n">
        <v>360</v>
      </c>
      <c r="D51" s="38" t="s">
        <v>72</v>
      </c>
      <c r="E51" s="39" t="s">
        <v>66</v>
      </c>
      <c r="F51" s="40" t="s">
        <v>15</v>
      </c>
      <c r="G51" s="24" t="s">
        <v>67</v>
      </c>
    </row>
    <row r="52" s="14" customFormat="true" ht="17.35" hidden="false" customHeight="false" outlineLevel="0" collapsed="false">
      <c r="A52" s="12" t="s">
        <v>73</v>
      </c>
      <c r="B52" s="12"/>
      <c r="C52" s="12"/>
      <c r="D52" s="12"/>
      <c r="E52" s="12"/>
      <c r="F52" s="12"/>
      <c r="G52" s="13"/>
    </row>
    <row r="53" customFormat="false" ht="27.7" hidden="false" customHeight="false" outlineLevel="0" collapsed="false">
      <c r="A53" s="30" t="s">
        <v>4</v>
      </c>
      <c r="B53" s="15" t="s">
        <v>5</v>
      </c>
      <c r="C53" s="16" t="s">
        <v>6</v>
      </c>
      <c r="D53" s="16" t="s">
        <v>7</v>
      </c>
      <c r="E53" s="16" t="s">
        <v>8</v>
      </c>
      <c r="F53" s="17" t="s">
        <v>9</v>
      </c>
      <c r="G53" s="18" t="s">
        <v>10</v>
      </c>
    </row>
    <row r="54" customFormat="false" ht="15" hidden="false" customHeight="false" outlineLevel="0" collapsed="false">
      <c r="A54" s="32" t="s">
        <v>74</v>
      </c>
      <c r="B54" s="41" t="n">
        <v>0.5</v>
      </c>
      <c r="C54" s="41" t="n">
        <v>6</v>
      </c>
      <c r="D54" s="27" t="s">
        <v>75</v>
      </c>
      <c r="E54" s="28" t="s">
        <v>76</v>
      </c>
      <c r="F54" s="29" t="s">
        <v>15</v>
      </c>
      <c r="G54" s="24" t="s">
        <v>77</v>
      </c>
    </row>
    <row r="55" customFormat="false" ht="15" hidden="false" customHeight="false" outlineLevel="0" collapsed="false">
      <c r="A55" s="32" t="s">
        <v>78</v>
      </c>
      <c r="B55" s="41" t="n">
        <v>0.5</v>
      </c>
      <c r="C55" s="41" t="n">
        <v>6</v>
      </c>
      <c r="D55" s="27" t="s">
        <v>75</v>
      </c>
      <c r="E55" s="28" t="s">
        <v>76</v>
      </c>
      <c r="F55" s="29" t="s">
        <v>15</v>
      </c>
      <c r="G55" s="24" t="s">
        <v>77</v>
      </c>
    </row>
    <row r="56" customFormat="false" ht="15" hidden="false" customHeight="false" outlineLevel="0" collapsed="false">
      <c r="A56" s="32" t="s">
        <v>79</v>
      </c>
      <c r="B56" s="41" t="n">
        <v>0.35</v>
      </c>
      <c r="C56" s="41" t="n">
        <v>6</v>
      </c>
      <c r="D56" s="27" t="s">
        <v>75</v>
      </c>
      <c r="E56" s="28" t="s">
        <v>76</v>
      </c>
      <c r="F56" s="29" t="s">
        <v>15</v>
      </c>
      <c r="G56" s="24" t="s">
        <v>77</v>
      </c>
    </row>
    <row r="57" s="44" customFormat="true" ht="15" hidden="false" customHeight="false" outlineLevel="0" collapsed="false">
      <c r="A57" s="32" t="s">
        <v>80</v>
      </c>
      <c r="B57" s="26" t="n">
        <v>0.6</v>
      </c>
      <c r="C57" s="26" t="n">
        <v>10</v>
      </c>
      <c r="D57" s="42" t="s">
        <v>81</v>
      </c>
      <c r="E57" s="43" t="s">
        <v>76</v>
      </c>
      <c r="F57" s="29" t="s">
        <v>15</v>
      </c>
      <c r="G57" s="24" t="s">
        <v>77</v>
      </c>
    </row>
    <row r="58" s="44" customFormat="true" ht="15" hidden="false" customHeight="false" outlineLevel="0" collapsed="false">
      <c r="A58" s="32" t="s">
        <v>82</v>
      </c>
      <c r="B58" s="26" t="n">
        <v>0.38</v>
      </c>
      <c r="C58" s="26" t="n">
        <v>14</v>
      </c>
      <c r="D58" s="42" t="s">
        <v>81</v>
      </c>
      <c r="E58" s="43" t="s">
        <v>76</v>
      </c>
      <c r="F58" s="29" t="s">
        <v>15</v>
      </c>
      <c r="G58" s="24" t="s">
        <v>77</v>
      </c>
    </row>
    <row r="59" customFormat="false" ht="15" hidden="false" customHeight="false" outlineLevel="0" collapsed="false">
      <c r="A59" s="32" t="s">
        <v>83</v>
      </c>
      <c r="B59" s="26" t="n">
        <v>2.7</v>
      </c>
      <c r="C59" s="26" t="n">
        <v>3</v>
      </c>
      <c r="D59" s="27" t="s">
        <v>84</v>
      </c>
      <c r="E59" s="28" t="s">
        <v>85</v>
      </c>
      <c r="F59" s="29" t="s">
        <v>15</v>
      </c>
      <c r="G59" s="24" t="s">
        <v>77</v>
      </c>
    </row>
    <row r="60" customFormat="false" ht="15" hidden="false" customHeight="false" outlineLevel="0" collapsed="false">
      <c r="A60" s="32" t="s">
        <v>86</v>
      </c>
      <c r="B60" s="26" t="n">
        <v>0.8</v>
      </c>
      <c r="C60" s="26"/>
      <c r="D60" s="27" t="s">
        <v>84</v>
      </c>
      <c r="E60" s="28" t="s">
        <v>85</v>
      </c>
      <c r="F60" s="29" t="s">
        <v>15</v>
      </c>
      <c r="G60" s="24" t="s">
        <v>77</v>
      </c>
    </row>
    <row r="61" customFormat="false" ht="15" hidden="false" customHeight="false" outlineLevel="0" collapsed="false">
      <c r="A61" s="32" t="s">
        <v>87</v>
      </c>
      <c r="B61" s="26" t="n">
        <v>2.7</v>
      </c>
      <c r="C61" s="26" t="n">
        <v>3</v>
      </c>
      <c r="D61" s="27" t="s">
        <v>84</v>
      </c>
      <c r="E61" s="28" t="s">
        <v>85</v>
      </c>
      <c r="F61" s="29" t="s">
        <v>15</v>
      </c>
      <c r="G61" s="24" t="s">
        <v>77</v>
      </c>
    </row>
    <row r="62" customFormat="false" ht="15" hidden="false" customHeight="false" outlineLevel="0" collapsed="false">
      <c r="A62" s="32" t="s">
        <v>88</v>
      </c>
      <c r="B62" s="26" t="n">
        <v>0.5</v>
      </c>
      <c r="C62" s="26" t="n">
        <v>3</v>
      </c>
      <c r="D62" s="27" t="s">
        <v>84</v>
      </c>
      <c r="E62" s="28" t="s">
        <v>76</v>
      </c>
      <c r="F62" s="29" t="s">
        <v>15</v>
      </c>
      <c r="G62" s="24" t="s">
        <v>77</v>
      </c>
    </row>
    <row r="63" customFormat="false" ht="15" hidden="false" customHeight="false" outlineLevel="0" collapsed="false">
      <c r="A63" s="32" t="s">
        <v>89</v>
      </c>
      <c r="B63" s="26" t="n">
        <v>2.9</v>
      </c>
      <c r="C63" s="41" t="n">
        <v>3</v>
      </c>
      <c r="D63" s="27" t="s">
        <v>84</v>
      </c>
      <c r="E63" s="28" t="s">
        <v>76</v>
      </c>
      <c r="F63" s="29" t="s">
        <v>15</v>
      </c>
      <c r="G63" s="24" t="s">
        <v>77</v>
      </c>
    </row>
    <row r="64" customFormat="false" ht="15" hidden="false" customHeight="false" outlineLevel="0" collapsed="false">
      <c r="A64" s="32" t="s">
        <v>90</v>
      </c>
      <c r="B64" s="26" t="n">
        <v>1.5</v>
      </c>
      <c r="C64" s="41" t="n">
        <v>3</v>
      </c>
      <c r="D64" s="27" t="s">
        <v>84</v>
      </c>
      <c r="E64" s="28" t="s">
        <v>91</v>
      </c>
      <c r="F64" s="29" t="s">
        <v>15</v>
      </c>
      <c r="G64" s="24" t="s">
        <v>77</v>
      </c>
    </row>
    <row r="65" customFormat="false" ht="15" hidden="false" customHeight="false" outlineLevel="0" collapsed="false">
      <c r="A65" s="32" t="s">
        <v>92</v>
      </c>
      <c r="B65" s="26" t="n">
        <v>1.5</v>
      </c>
      <c r="C65" s="41" t="n">
        <v>12</v>
      </c>
      <c r="D65" s="27" t="s">
        <v>84</v>
      </c>
      <c r="E65" s="28" t="s">
        <v>91</v>
      </c>
      <c r="F65" s="29" t="s">
        <v>15</v>
      </c>
      <c r="G65" s="24" t="s">
        <v>77</v>
      </c>
    </row>
    <row r="66" customFormat="false" ht="15" hidden="false" customHeight="false" outlineLevel="0" collapsed="false">
      <c r="A66" s="32" t="s">
        <v>93</v>
      </c>
      <c r="B66" s="26" t="n">
        <v>1</v>
      </c>
      <c r="C66" s="26" t="n">
        <v>16</v>
      </c>
      <c r="D66" s="27" t="s">
        <v>81</v>
      </c>
      <c r="E66" s="28" t="s">
        <v>94</v>
      </c>
      <c r="F66" s="29" t="s">
        <v>15</v>
      </c>
      <c r="G66" s="24" t="s">
        <v>77</v>
      </c>
    </row>
    <row r="67" customFormat="false" ht="15" hidden="false" customHeight="false" outlineLevel="0" collapsed="false">
      <c r="A67" s="32" t="s">
        <v>95</v>
      </c>
      <c r="B67" s="26" t="n">
        <v>1</v>
      </c>
      <c r="C67" s="26" t="n">
        <v>16</v>
      </c>
      <c r="D67" s="27" t="s">
        <v>81</v>
      </c>
      <c r="E67" s="28" t="s">
        <v>94</v>
      </c>
      <c r="F67" s="29" t="s">
        <v>15</v>
      </c>
      <c r="G67" s="24" t="s">
        <v>77</v>
      </c>
    </row>
    <row r="68" customFormat="false" ht="15" hidden="false" customHeight="false" outlineLevel="0" collapsed="false">
      <c r="A68" s="32" t="s">
        <v>96</v>
      </c>
      <c r="B68" s="26" t="n">
        <v>1</v>
      </c>
      <c r="C68" s="26" t="n">
        <v>16</v>
      </c>
      <c r="D68" s="27" t="s">
        <v>81</v>
      </c>
      <c r="E68" s="28" t="s">
        <v>76</v>
      </c>
      <c r="F68" s="29" t="s">
        <v>15</v>
      </c>
      <c r="G68" s="24" t="s">
        <v>77</v>
      </c>
    </row>
    <row r="69" customFormat="false" ht="15" hidden="false" customHeight="false" outlineLevel="0" collapsed="false">
      <c r="A69" s="32" t="s">
        <v>97</v>
      </c>
      <c r="B69" s="26" t="n">
        <v>1</v>
      </c>
      <c r="C69" s="26" t="n">
        <v>16</v>
      </c>
      <c r="D69" s="27" t="s">
        <v>81</v>
      </c>
      <c r="E69" s="28" t="s">
        <v>98</v>
      </c>
      <c r="F69" s="29" t="s">
        <v>15</v>
      </c>
      <c r="G69" s="24" t="s">
        <v>77</v>
      </c>
    </row>
    <row r="70" customFormat="false" ht="15" hidden="false" customHeight="false" outlineLevel="0" collapsed="false">
      <c r="A70" s="32" t="s">
        <v>99</v>
      </c>
      <c r="B70" s="26" t="n">
        <v>2</v>
      </c>
      <c r="C70" s="26" t="n">
        <v>4</v>
      </c>
      <c r="D70" s="27" t="s">
        <v>81</v>
      </c>
      <c r="E70" s="28" t="s">
        <v>98</v>
      </c>
      <c r="F70" s="29" t="s">
        <v>15</v>
      </c>
      <c r="G70" s="24" t="s">
        <v>77</v>
      </c>
    </row>
    <row r="71" customFormat="false" ht="15" hidden="false" customHeight="false" outlineLevel="0" collapsed="false">
      <c r="A71" s="32" t="s">
        <v>100</v>
      </c>
      <c r="B71" s="26" t="n">
        <v>2</v>
      </c>
      <c r="C71" s="26" t="n">
        <v>4</v>
      </c>
      <c r="D71" s="27" t="s">
        <v>81</v>
      </c>
      <c r="E71" s="28" t="s">
        <v>98</v>
      </c>
      <c r="F71" s="29" t="s">
        <v>15</v>
      </c>
      <c r="G71" s="24" t="s">
        <v>77</v>
      </c>
    </row>
    <row r="72" customFormat="false" ht="15" hidden="false" customHeight="false" outlineLevel="0" collapsed="false">
      <c r="A72" s="32" t="s">
        <v>101</v>
      </c>
      <c r="B72" s="26" t="n">
        <v>1.115</v>
      </c>
      <c r="C72" s="26" t="n">
        <v>15</v>
      </c>
      <c r="D72" s="27" t="s">
        <v>81</v>
      </c>
      <c r="E72" s="45" t="s">
        <v>94</v>
      </c>
      <c r="F72" s="29" t="s">
        <v>15</v>
      </c>
      <c r="G72" s="24" t="s">
        <v>77</v>
      </c>
    </row>
    <row r="73" customFormat="false" ht="15" hidden="false" customHeight="false" outlineLevel="0" collapsed="false">
      <c r="A73" s="32" t="s">
        <v>102</v>
      </c>
      <c r="B73" s="26" t="n">
        <v>1.115</v>
      </c>
      <c r="C73" s="26" t="n">
        <v>15</v>
      </c>
      <c r="D73" s="27" t="s">
        <v>81</v>
      </c>
      <c r="E73" s="45" t="s">
        <v>94</v>
      </c>
      <c r="F73" s="29" t="s">
        <v>15</v>
      </c>
      <c r="G73" s="24" t="s">
        <v>77</v>
      </c>
    </row>
    <row r="74" customFormat="false" ht="15" hidden="false" customHeight="false" outlineLevel="0" collapsed="false">
      <c r="A74" s="32" t="s">
        <v>103</v>
      </c>
      <c r="B74" s="26" t="n">
        <v>1.115</v>
      </c>
      <c r="C74" s="26" t="n">
        <v>15</v>
      </c>
      <c r="D74" s="27" t="s">
        <v>81</v>
      </c>
      <c r="E74" s="45" t="s">
        <v>94</v>
      </c>
      <c r="F74" s="29" t="s">
        <v>15</v>
      </c>
      <c r="G74" s="24" t="s">
        <v>77</v>
      </c>
    </row>
    <row r="75" customFormat="false" ht="15" hidden="false" customHeight="false" outlineLevel="0" collapsed="false">
      <c r="A75" s="32" t="s">
        <v>104</v>
      </c>
      <c r="B75" s="26" t="n">
        <v>1.113</v>
      </c>
      <c r="C75" s="26" t="n">
        <v>15</v>
      </c>
      <c r="D75" s="27" t="s">
        <v>81</v>
      </c>
      <c r="E75" s="45" t="s">
        <v>94</v>
      </c>
      <c r="F75" s="29" t="s">
        <v>15</v>
      </c>
      <c r="G75" s="24" t="s">
        <v>77</v>
      </c>
    </row>
    <row r="76" s="44" customFormat="true" ht="15" hidden="false" customHeight="false" outlineLevel="0" collapsed="false">
      <c r="A76" s="32" t="s">
        <v>105</v>
      </c>
      <c r="B76" s="26" t="n">
        <v>0.5</v>
      </c>
      <c r="C76" s="26" t="n">
        <v>6</v>
      </c>
      <c r="D76" s="27" t="s">
        <v>106</v>
      </c>
      <c r="E76" s="43" t="s">
        <v>76</v>
      </c>
      <c r="F76" s="29" t="s">
        <v>15</v>
      </c>
      <c r="G76" s="24" t="s">
        <v>77</v>
      </c>
    </row>
    <row r="77" customFormat="false" ht="15" hidden="false" customHeight="false" outlineLevel="0" collapsed="false">
      <c r="A77" s="32" t="s">
        <v>107</v>
      </c>
      <c r="B77" s="26" t="n">
        <v>1</v>
      </c>
      <c r="C77" s="26" t="n">
        <v>16</v>
      </c>
      <c r="D77" s="27" t="s">
        <v>81</v>
      </c>
      <c r="E77" s="45" t="s">
        <v>94</v>
      </c>
      <c r="F77" s="29" t="s">
        <v>15</v>
      </c>
      <c r="G77" s="24" t="s">
        <v>77</v>
      </c>
    </row>
    <row r="78" customFormat="false" ht="15" hidden="false" customHeight="false" outlineLevel="0" collapsed="false">
      <c r="A78" s="32" t="s">
        <v>108</v>
      </c>
      <c r="B78" s="26" t="n">
        <v>1</v>
      </c>
      <c r="C78" s="26" t="n">
        <v>16</v>
      </c>
      <c r="D78" s="27" t="s">
        <v>81</v>
      </c>
      <c r="E78" s="45" t="s">
        <v>94</v>
      </c>
      <c r="F78" s="29" t="s">
        <v>15</v>
      </c>
      <c r="G78" s="24" t="s">
        <v>77</v>
      </c>
    </row>
    <row r="79" customFormat="false" ht="15" hidden="false" customHeight="false" outlineLevel="0" collapsed="false">
      <c r="A79" s="32" t="s">
        <v>109</v>
      </c>
      <c r="B79" s="26" t="n">
        <v>1.15</v>
      </c>
      <c r="C79" s="26" t="n">
        <v>6</v>
      </c>
      <c r="D79" s="27" t="s">
        <v>110</v>
      </c>
      <c r="E79" s="28" t="s">
        <v>76</v>
      </c>
      <c r="F79" s="29" t="s">
        <v>15</v>
      </c>
      <c r="G79" s="24" t="s">
        <v>77</v>
      </c>
    </row>
    <row r="80" customFormat="false" ht="15" hidden="false" customHeight="false" outlineLevel="0" collapsed="false">
      <c r="A80" s="32" t="s">
        <v>111</v>
      </c>
      <c r="B80" s="26" t="n">
        <v>1.25</v>
      </c>
      <c r="C80" s="26" t="n">
        <v>5</v>
      </c>
      <c r="D80" s="27" t="s">
        <v>110</v>
      </c>
      <c r="E80" s="28" t="s">
        <v>76</v>
      </c>
      <c r="F80" s="29" t="s">
        <v>15</v>
      </c>
      <c r="G80" s="24" t="s">
        <v>77</v>
      </c>
    </row>
    <row r="81" customFormat="false" ht="15" hidden="false" customHeight="false" outlineLevel="0" collapsed="false">
      <c r="A81" s="32" t="s">
        <v>112</v>
      </c>
      <c r="B81" s="26" t="n">
        <v>1.25</v>
      </c>
      <c r="C81" s="26" t="n">
        <v>6</v>
      </c>
      <c r="D81" s="27" t="s">
        <v>110</v>
      </c>
      <c r="E81" s="28" t="s">
        <v>76</v>
      </c>
      <c r="F81" s="29" t="s">
        <v>15</v>
      </c>
      <c r="G81" s="24" t="s">
        <v>77</v>
      </c>
    </row>
    <row r="82" customFormat="false" ht="15" hidden="false" customHeight="false" outlineLevel="0" collapsed="false">
      <c r="A82" s="32" t="s">
        <v>113</v>
      </c>
      <c r="B82" s="26" t="n">
        <v>1.5</v>
      </c>
      <c r="C82" s="26" t="n">
        <v>6</v>
      </c>
      <c r="D82" s="27" t="s">
        <v>110</v>
      </c>
      <c r="E82" s="28" t="s">
        <v>76</v>
      </c>
      <c r="F82" s="29" t="s">
        <v>15</v>
      </c>
      <c r="G82" s="24" t="s">
        <v>77</v>
      </c>
    </row>
    <row r="83" customFormat="false" ht="15" hidden="false" customHeight="false" outlineLevel="0" collapsed="false">
      <c r="A83" s="32" t="s">
        <v>114</v>
      </c>
      <c r="B83" s="26" t="n">
        <v>1.5</v>
      </c>
      <c r="C83" s="26" t="n">
        <v>6</v>
      </c>
      <c r="D83" s="27" t="s">
        <v>110</v>
      </c>
      <c r="E83" s="28" t="s">
        <v>76</v>
      </c>
      <c r="F83" s="29" t="s">
        <v>15</v>
      </c>
      <c r="G83" s="24" t="s">
        <v>77</v>
      </c>
    </row>
    <row r="84" customFormat="false" ht="15" hidden="false" customHeight="false" outlineLevel="0" collapsed="false">
      <c r="A84" s="32" t="s">
        <v>115</v>
      </c>
      <c r="B84" s="26" t="n">
        <v>2</v>
      </c>
      <c r="C84" s="26" t="n">
        <v>4</v>
      </c>
      <c r="D84" s="27" t="s">
        <v>81</v>
      </c>
      <c r="E84" s="28" t="s">
        <v>98</v>
      </c>
      <c r="F84" s="29" t="s">
        <v>15</v>
      </c>
      <c r="G84" s="24" t="s">
        <v>77</v>
      </c>
    </row>
    <row r="85" customFormat="false" ht="15" hidden="false" customHeight="false" outlineLevel="0" collapsed="false">
      <c r="A85" s="32" t="s">
        <v>116</v>
      </c>
      <c r="B85" s="26" t="n">
        <v>2</v>
      </c>
      <c r="C85" s="26" t="n">
        <v>4</v>
      </c>
      <c r="D85" s="27" t="s">
        <v>81</v>
      </c>
      <c r="E85" s="28" t="s">
        <v>98</v>
      </c>
      <c r="F85" s="29" t="s">
        <v>15</v>
      </c>
      <c r="G85" s="24" t="s">
        <v>77</v>
      </c>
    </row>
    <row r="86" customFormat="false" ht="15" hidden="false" customHeight="false" outlineLevel="0" collapsed="false">
      <c r="A86" s="32" t="s">
        <v>117</v>
      </c>
      <c r="B86" s="26" t="n">
        <v>2.5</v>
      </c>
      <c r="C86" s="26" t="n">
        <v>4</v>
      </c>
      <c r="D86" s="27" t="s">
        <v>81</v>
      </c>
      <c r="E86" s="28" t="s">
        <v>118</v>
      </c>
      <c r="F86" s="29" t="s">
        <v>15</v>
      </c>
      <c r="G86" s="24" t="s">
        <v>77</v>
      </c>
    </row>
    <row r="87" customFormat="false" ht="15" hidden="false" customHeight="false" outlineLevel="0" collapsed="false">
      <c r="A87" s="32" t="s">
        <v>119</v>
      </c>
      <c r="B87" s="26" t="n">
        <v>2.5</v>
      </c>
      <c r="C87" s="26" t="n">
        <v>4</v>
      </c>
      <c r="D87" s="27" t="s">
        <v>81</v>
      </c>
      <c r="E87" s="28" t="s">
        <v>118</v>
      </c>
      <c r="F87" s="29" t="s">
        <v>15</v>
      </c>
      <c r="G87" s="24" t="s">
        <v>77</v>
      </c>
    </row>
    <row r="88" customFormat="false" ht="15" hidden="false" customHeight="false" outlineLevel="0" collapsed="false">
      <c r="A88" s="32" t="s">
        <v>120</v>
      </c>
      <c r="B88" s="26" t="n">
        <v>0.6</v>
      </c>
      <c r="C88" s="26" t="n">
        <v>4</v>
      </c>
      <c r="D88" s="27" t="s">
        <v>81</v>
      </c>
      <c r="E88" s="28" t="s">
        <v>76</v>
      </c>
      <c r="F88" s="29" t="s">
        <v>15</v>
      </c>
      <c r="G88" s="24" t="s">
        <v>77</v>
      </c>
    </row>
    <row r="89" customFormat="false" ht="15" hidden="false" customHeight="false" outlineLevel="0" collapsed="false">
      <c r="A89" s="25" t="s">
        <v>121</v>
      </c>
      <c r="B89" s="26" t="n">
        <v>0.8</v>
      </c>
      <c r="C89" s="26" t="n">
        <v>3</v>
      </c>
      <c r="D89" s="27" t="s">
        <v>122</v>
      </c>
      <c r="E89" s="28" t="s">
        <v>123</v>
      </c>
      <c r="F89" s="29" t="s">
        <v>15</v>
      </c>
      <c r="G89" s="24" t="s">
        <v>77</v>
      </c>
    </row>
    <row r="90" customFormat="false" ht="15" hidden="false" customHeight="false" outlineLevel="0" collapsed="false">
      <c r="A90" s="25" t="s">
        <v>124</v>
      </c>
      <c r="B90" s="41" t="n">
        <v>2</v>
      </c>
      <c r="C90" s="41" t="n">
        <v>6</v>
      </c>
      <c r="D90" s="27" t="s">
        <v>81</v>
      </c>
      <c r="E90" s="28" t="s">
        <v>125</v>
      </c>
      <c r="F90" s="29" t="s">
        <v>15</v>
      </c>
      <c r="G90" s="24" t="s">
        <v>77</v>
      </c>
    </row>
    <row r="91" customFormat="false" ht="15" hidden="false" customHeight="false" outlineLevel="0" collapsed="false">
      <c r="A91" s="25" t="s">
        <v>126</v>
      </c>
      <c r="B91" s="41" t="n">
        <v>2</v>
      </c>
      <c r="C91" s="41" t="n">
        <v>6</v>
      </c>
      <c r="D91" s="27" t="s">
        <v>81</v>
      </c>
      <c r="E91" s="46" t="s">
        <v>125</v>
      </c>
      <c r="F91" s="29" t="s">
        <v>15</v>
      </c>
      <c r="G91" s="24" t="s">
        <v>77</v>
      </c>
    </row>
    <row r="92" customFormat="false" ht="15" hidden="false" customHeight="false" outlineLevel="0" collapsed="false">
      <c r="A92" s="32" t="s">
        <v>127</v>
      </c>
      <c r="B92" s="41" t="n">
        <v>2</v>
      </c>
      <c r="C92" s="41" t="n">
        <v>6</v>
      </c>
      <c r="D92" s="27" t="s">
        <v>81</v>
      </c>
      <c r="E92" s="28" t="s">
        <v>125</v>
      </c>
      <c r="F92" s="29" t="s">
        <v>15</v>
      </c>
      <c r="G92" s="24" t="s">
        <v>77</v>
      </c>
    </row>
    <row r="93" customFormat="false" ht="15" hidden="false" customHeight="false" outlineLevel="0" collapsed="false">
      <c r="A93" s="32" t="s">
        <v>128</v>
      </c>
      <c r="B93" s="41" t="n">
        <v>2</v>
      </c>
      <c r="C93" s="41" t="n">
        <v>4</v>
      </c>
      <c r="D93" s="27" t="s">
        <v>81</v>
      </c>
      <c r="E93" s="28" t="s">
        <v>125</v>
      </c>
      <c r="F93" s="29" t="s">
        <v>15</v>
      </c>
      <c r="G93" s="24" t="s">
        <v>77</v>
      </c>
    </row>
    <row r="94" customFormat="false" ht="15" hidden="false" customHeight="false" outlineLevel="0" collapsed="false">
      <c r="A94" s="32" t="s">
        <v>129</v>
      </c>
      <c r="B94" s="41" t="n">
        <v>2</v>
      </c>
      <c r="C94" s="41" t="n">
        <v>6</v>
      </c>
      <c r="D94" s="27" t="s">
        <v>81</v>
      </c>
      <c r="E94" s="28" t="s">
        <v>125</v>
      </c>
      <c r="F94" s="29" t="s">
        <v>15</v>
      </c>
      <c r="G94" s="24" t="s">
        <v>77</v>
      </c>
    </row>
    <row r="95" customFormat="false" ht="15" hidden="false" customHeight="false" outlineLevel="0" collapsed="false">
      <c r="A95" s="32" t="s">
        <v>130</v>
      </c>
      <c r="B95" s="41" t="n">
        <v>2</v>
      </c>
      <c r="C95" s="41" t="n">
        <v>6</v>
      </c>
      <c r="D95" s="27" t="s">
        <v>81</v>
      </c>
      <c r="E95" s="28" t="s">
        <v>125</v>
      </c>
      <c r="F95" s="29" t="s">
        <v>15</v>
      </c>
      <c r="G95" s="24" t="s">
        <v>77</v>
      </c>
    </row>
    <row r="96" customFormat="false" ht="15" hidden="false" customHeight="false" outlineLevel="0" collapsed="false">
      <c r="A96" s="32" t="s">
        <v>131</v>
      </c>
      <c r="B96" s="41" t="n">
        <v>2</v>
      </c>
      <c r="C96" s="41" t="n">
        <v>6</v>
      </c>
      <c r="D96" s="27" t="s">
        <v>81</v>
      </c>
      <c r="E96" s="28" t="s">
        <v>125</v>
      </c>
      <c r="F96" s="29" t="s">
        <v>15</v>
      </c>
      <c r="G96" s="24" t="s">
        <v>77</v>
      </c>
    </row>
    <row r="97" customFormat="false" ht="15" hidden="false" customHeight="false" outlineLevel="0" collapsed="false">
      <c r="A97" s="32" t="s">
        <v>132</v>
      </c>
      <c r="B97" s="41" t="n">
        <v>2</v>
      </c>
      <c r="C97" s="41" t="n">
        <v>6</v>
      </c>
      <c r="D97" s="27" t="s">
        <v>81</v>
      </c>
      <c r="E97" s="28" t="s">
        <v>125</v>
      </c>
      <c r="F97" s="29" t="s">
        <v>15</v>
      </c>
      <c r="G97" s="24" t="s">
        <v>77</v>
      </c>
    </row>
    <row r="98" customFormat="false" ht="15" hidden="false" customHeight="false" outlineLevel="0" collapsed="false">
      <c r="A98" s="32" t="s">
        <v>133</v>
      </c>
      <c r="B98" s="41" t="n">
        <v>2</v>
      </c>
      <c r="C98" s="41" t="n">
        <v>6</v>
      </c>
      <c r="D98" s="27" t="s">
        <v>81</v>
      </c>
      <c r="E98" s="28" t="s">
        <v>125</v>
      </c>
      <c r="F98" s="29" t="s">
        <v>15</v>
      </c>
      <c r="G98" s="24" t="s">
        <v>77</v>
      </c>
    </row>
    <row r="99" s="14" customFormat="true" ht="17.35" hidden="false" customHeight="false" outlineLevel="0" collapsed="false">
      <c r="A99" s="12" t="s">
        <v>134</v>
      </c>
      <c r="B99" s="12"/>
      <c r="C99" s="12"/>
      <c r="D99" s="12"/>
      <c r="E99" s="12"/>
      <c r="F99" s="12"/>
      <c r="G99" s="13"/>
    </row>
    <row r="100" customFormat="false" ht="27.7" hidden="false" customHeight="false" outlineLevel="0" collapsed="false">
      <c r="A100" s="47" t="s">
        <v>4</v>
      </c>
      <c r="B100" s="48" t="s">
        <v>5</v>
      </c>
      <c r="C100" s="49" t="s">
        <v>6</v>
      </c>
      <c r="D100" s="49" t="s">
        <v>7</v>
      </c>
      <c r="E100" s="49" t="s">
        <v>8</v>
      </c>
      <c r="F100" s="50" t="s">
        <v>9</v>
      </c>
      <c r="G100" s="18" t="s">
        <v>10</v>
      </c>
    </row>
    <row r="101" customFormat="false" ht="15" hidden="false" customHeight="false" outlineLevel="0" collapsed="false">
      <c r="A101" s="51" t="s">
        <v>135</v>
      </c>
      <c r="B101" s="52" t="n">
        <v>2.76</v>
      </c>
      <c r="C101" s="52" t="n">
        <v>40</v>
      </c>
      <c r="D101" s="53" t="s">
        <v>136</v>
      </c>
      <c r="E101" s="53" t="s">
        <v>137</v>
      </c>
      <c r="F101" s="54" t="s">
        <v>15</v>
      </c>
      <c r="G101" s="55" t="s">
        <v>134</v>
      </c>
    </row>
    <row r="102" customFormat="false" ht="15" hidden="false" customHeight="false" outlineLevel="0" collapsed="false">
      <c r="A102" s="32" t="s">
        <v>138</v>
      </c>
      <c r="B102" s="41" t="n">
        <v>3.4</v>
      </c>
      <c r="C102" s="41" t="n">
        <v>28</v>
      </c>
      <c r="D102" s="27" t="s">
        <v>136</v>
      </c>
      <c r="E102" s="27" t="s">
        <v>137</v>
      </c>
      <c r="F102" s="56" t="s">
        <v>15</v>
      </c>
      <c r="G102" s="55" t="s">
        <v>134</v>
      </c>
    </row>
    <row r="103" customFormat="false" ht="15" hidden="false" customHeight="false" outlineLevel="0" collapsed="false">
      <c r="A103" s="32" t="s">
        <v>139</v>
      </c>
      <c r="B103" s="41" t="n">
        <v>2.47</v>
      </c>
      <c r="C103" s="41" t="n">
        <v>24</v>
      </c>
      <c r="D103" s="27" t="s">
        <v>136</v>
      </c>
      <c r="E103" s="27" t="s">
        <v>137</v>
      </c>
      <c r="F103" s="56" t="s">
        <v>15</v>
      </c>
      <c r="G103" s="55" t="s">
        <v>134</v>
      </c>
    </row>
    <row r="104" customFormat="false" ht="15" hidden="false" customHeight="false" outlineLevel="0" collapsed="false">
      <c r="A104" s="32" t="s">
        <v>140</v>
      </c>
      <c r="B104" s="41" t="n">
        <v>2.88</v>
      </c>
      <c r="C104" s="41" t="n">
        <v>48</v>
      </c>
      <c r="D104" s="27" t="s">
        <v>136</v>
      </c>
      <c r="E104" s="27" t="s">
        <v>137</v>
      </c>
      <c r="F104" s="56" t="s">
        <v>15</v>
      </c>
      <c r="G104" s="55" t="s">
        <v>134</v>
      </c>
    </row>
    <row r="105" customFormat="false" ht="15" hidden="false" customHeight="false" outlineLevel="0" collapsed="false">
      <c r="A105" s="32" t="s">
        <v>141</v>
      </c>
      <c r="B105" s="41" t="n">
        <v>2.43</v>
      </c>
      <c r="C105" s="41" t="n">
        <v>24</v>
      </c>
      <c r="D105" s="27" t="s">
        <v>136</v>
      </c>
      <c r="E105" s="27" t="s">
        <v>137</v>
      </c>
      <c r="F105" s="56" t="s">
        <v>15</v>
      </c>
      <c r="G105" s="55" t="s">
        <v>134</v>
      </c>
      <c r="H105" s="57"/>
    </row>
    <row r="106" customFormat="false" ht="15" hidden="false" customHeight="false" outlineLevel="0" collapsed="false">
      <c r="A106" s="32" t="s">
        <v>142</v>
      </c>
      <c r="B106" s="41" t="n">
        <v>2.536</v>
      </c>
      <c r="C106" s="41" t="n">
        <v>24</v>
      </c>
      <c r="D106" s="27" t="s">
        <v>136</v>
      </c>
      <c r="E106" s="27" t="s">
        <v>137</v>
      </c>
      <c r="F106" s="56" t="s">
        <v>15</v>
      </c>
      <c r="G106" s="55" t="s">
        <v>134</v>
      </c>
      <c r="H106" s="57"/>
    </row>
    <row r="107" customFormat="false" ht="15" hidden="false" customHeight="false" outlineLevel="0" collapsed="false">
      <c r="A107" s="32" t="s">
        <v>143</v>
      </c>
      <c r="B107" s="41" t="n">
        <v>2.12</v>
      </c>
      <c r="C107" s="41" t="n">
        <v>24</v>
      </c>
      <c r="D107" s="27" t="s">
        <v>136</v>
      </c>
      <c r="E107" s="27" t="s">
        <v>137</v>
      </c>
      <c r="F107" s="56" t="s">
        <v>15</v>
      </c>
      <c r="G107" s="55" t="s">
        <v>134</v>
      </c>
      <c r="H107" s="57"/>
    </row>
    <row r="108" customFormat="false" ht="15" hidden="false" customHeight="false" outlineLevel="0" collapsed="false">
      <c r="A108" s="32" t="s">
        <v>144</v>
      </c>
      <c r="B108" s="41" t="n">
        <v>2.54</v>
      </c>
      <c r="C108" s="41" t="n">
        <v>36</v>
      </c>
      <c r="D108" s="27" t="s">
        <v>136</v>
      </c>
      <c r="E108" s="27" t="s">
        <v>137</v>
      </c>
      <c r="F108" s="56" t="s">
        <v>15</v>
      </c>
      <c r="G108" s="55" t="s">
        <v>134</v>
      </c>
      <c r="H108" s="57"/>
    </row>
    <row r="109" customFormat="false" ht="15" hidden="false" customHeight="false" outlineLevel="0" collapsed="false">
      <c r="A109" s="32" t="s">
        <v>145</v>
      </c>
      <c r="B109" s="41" t="n">
        <v>2.64</v>
      </c>
      <c r="C109" s="41" t="n">
        <v>48</v>
      </c>
      <c r="D109" s="27" t="s">
        <v>136</v>
      </c>
      <c r="E109" s="27" t="s">
        <v>137</v>
      </c>
      <c r="F109" s="56" t="s">
        <v>15</v>
      </c>
      <c r="G109" s="55" t="s">
        <v>134</v>
      </c>
      <c r="H109" s="57"/>
    </row>
    <row r="110" customFormat="false" ht="15" hidden="false" customHeight="false" outlineLevel="0" collapsed="false">
      <c r="A110" s="32" t="s">
        <v>146</v>
      </c>
      <c r="B110" s="41" t="n">
        <v>2.64</v>
      </c>
      <c r="C110" s="41" t="n">
        <v>24</v>
      </c>
      <c r="D110" s="27" t="s">
        <v>136</v>
      </c>
      <c r="E110" s="27" t="s">
        <v>137</v>
      </c>
      <c r="F110" s="56" t="s">
        <v>15</v>
      </c>
      <c r="G110" s="55" t="s">
        <v>134</v>
      </c>
      <c r="H110" s="57"/>
    </row>
    <row r="111" customFormat="false" ht="15" hidden="false" customHeight="false" outlineLevel="0" collapsed="false">
      <c r="A111" s="32" t="s">
        <v>147</v>
      </c>
      <c r="B111" s="41" t="n">
        <v>2.896</v>
      </c>
      <c r="C111" s="41" t="n">
        <v>48</v>
      </c>
      <c r="D111" s="27" t="s">
        <v>136</v>
      </c>
      <c r="E111" s="27" t="s">
        <v>137</v>
      </c>
      <c r="F111" s="56" t="s">
        <v>15</v>
      </c>
      <c r="G111" s="55" t="s">
        <v>134</v>
      </c>
      <c r="H111" s="57"/>
    </row>
    <row r="112" customFormat="false" ht="15" hidden="false" customHeight="false" outlineLevel="0" collapsed="false">
      <c r="A112" s="32" t="s">
        <v>148</v>
      </c>
      <c r="B112" s="41" t="n">
        <v>2.896</v>
      </c>
      <c r="C112" s="41" t="n">
        <v>48</v>
      </c>
      <c r="D112" s="27" t="s">
        <v>136</v>
      </c>
      <c r="E112" s="27" t="s">
        <v>137</v>
      </c>
      <c r="F112" s="56" t="s">
        <v>15</v>
      </c>
      <c r="G112" s="55" t="s">
        <v>134</v>
      </c>
      <c r="H112" s="57"/>
    </row>
    <row r="113" customFormat="false" ht="15" hidden="false" customHeight="false" outlineLevel="0" collapsed="false">
      <c r="A113" s="32" t="s">
        <v>149</v>
      </c>
      <c r="B113" s="41" t="n">
        <v>2.348</v>
      </c>
      <c r="C113" s="41" t="n">
        <v>24</v>
      </c>
      <c r="D113" s="27" t="s">
        <v>136</v>
      </c>
      <c r="E113" s="27" t="s">
        <v>137</v>
      </c>
      <c r="F113" s="56" t="s">
        <v>15</v>
      </c>
      <c r="G113" s="55" t="s">
        <v>134</v>
      </c>
    </row>
    <row r="114" customFormat="false" ht="15" hidden="false" customHeight="false" outlineLevel="0" collapsed="false">
      <c r="A114" s="32" t="s">
        <v>150</v>
      </c>
      <c r="B114" s="41" t="n">
        <v>2.63</v>
      </c>
      <c r="C114" s="41" t="n">
        <v>30</v>
      </c>
      <c r="D114" s="27" t="s">
        <v>136</v>
      </c>
      <c r="E114" s="27" t="s">
        <v>137</v>
      </c>
      <c r="F114" s="56" t="s">
        <v>15</v>
      </c>
      <c r="G114" s="55" t="s">
        <v>134</v>
      </c>
    </row>
    <row r="115" customFormat="false" ht="15" hidden="false" customHeight="false" outlineLevel="0" collapsed="false">
      <c r="A115" s="32" t="s">
        <v>151</v>
      </c>
      <c r="B115" s="41" t="n">
        <v>2.896</v>
      </c>
      <c r="C115" s="41" t="n">
        <v>48</v>
      </c>
      <c r="D115" s="27" t="s">
        <v>136</v>
      </c>
      <c r="E115" s="27" t="s">
        <v>137</v>
      </c>
      <c r="F115" s="56" t="s">
        <v>15</v>
      </c>
      <c r="G115" s="55" t="s">
        <v>134</v>
      </c>
    </row>
    <row r="116" customFormat="false" ht="15" hidden="false" customHeight="false" outlineLevel="0" collapsed="false">
      <c r="A116" s="32" t="s">
        <v>152</v>
      </c>
      <c r="B116" s="41" t="n">
        <v>2.896</v>
      </c>
      <c r="C116" s="41" t="n">
        <v>48</v>
      </c>
      <c r="D116" s="27" t="s">
        <v>136</v>
      </c>
      <c r="E116" s="27" t="s">
        <v>137</v>
      </c>
      <c r="F116" s="56" t="s">
        <v>15</v>
      </c>
      <c r="G116" s="55" t="s">
        <v>134</v>
      </c>
    </row>
    <row r="117" customFormat="false" ht="15" hidden="false" customHeight="false" outlineLevel="0" collapsed="false">
      <c r="A117" s="32" t="s">
        <v>153</v>
      </c>
      <c r="B117" s="41" t="n">
        <v>2.348</v>
      </c>
      <c r="C117" s="41" t="n">
        <v>24</v>
      </c>
      <c r="D117" s="27" t="s">
        <v>136</v>
      </c>
      <c r="E117" s="27" t="s">
        <v>137</v>
      </c>
      <c r="F117" s="56" t="s">
        <v>15</v>
      </c>
      <c r="G117" s="55" t="s">
        <v>134</v>
      </c>
    </row>
    <row r="118" customFormat="false" ht="15" hidden="false" customHeight="false" outlineLevel="0" collapsed="false">
      <c r="A118" s="32" t="s">
        <v>154</v>
      </c>
      <c r="B118" s="41" t="n">
        <v>2.348</v>
      </c>
      <c r="C118" s="41" t="n">
        <v>24</v>
      </c>
      <c r="D118" s="27" t="s">
        <v>136</v>
      </c>
      <c r="E118" s="27" t="s">
        <v>137</v>
      </c>
      <c r="F118" s="56" t="s">
        <v>15</v>
      </c>
      <c r="G118" s="55" t="s">
        <v>134</v>
      </c>
    </row>
    <row r="119" customFormat="false" ht="15" hidden="false" customHeight="false" outlineLevel="0" collapsed="false">
      <c r="A119" s="32" t="s">
        <v>155</v>
      </c>
      <c r="B119" s="41" t="n">
        <v>2.348</v>
      </c>
      <c r="C119" s="41" t="n">
        <v>24</v>
      </c>
      <c r="D119" s="27" t="s">
        <v>136</v>
      </c>
      <c r="E119" s="27" t="s">
        <v>137</v>
      </c>
      <c r="F119" s="56" t="s">
        <v>15</v>
      </c>
      <c r="G119" s="55" t="s">
        <v>134</v>
      </c>
    </row>
    <row r="120" customFormat="false" ht="15" hidden="false" customHeight="false" outlineLevel="0" collapsed="false">
      <c r="A120" s="32" t="s">
        <v>156</v>
      </c>
      <c r="B120" s="41" t="n">
        <v>2.348</v>
      </c>
      <c r="C120" s="41" t="n">
        <v>24</v>
      </c>
      <c r="D120" s="27" t="s">
        <v>136</v>
      </c>
      <c r="E120" s="27" t="s">
        <v>137</v>
      </c>
      <c r="F120" s="56" t="s">
        <v>15</v>
      </c>
      <c r="G120" s="55" t="s">
        <v>134</v>
      </c>
    </row>
    <row r="121" customFormat="false" ht="15" hidden="false" customHeight="false" outlineLevel="0" collapsed="false">
      <c r="A121" s="32" t="s">
        <v>157</v>
      </c>
      <c r="B121" s="41" t="n">
        <v>2.54</v>
      </c>
      <c r="C121" s="41" t="n">
        <v>36</v>
      </c>
      <c r="D121" s="27" t="s">
        <v>136</v>
      </c>
      <c r="E121" s="27" t="s">
        <v>137</v>
      </c>
      <c r="F121" s="56" t="s">
        <v>15</v>
      </c>
      <c r="G121" s="55" t="s">
        <v>134</v>
      </c>
    </row>
    <row r="122" customFormat="false" ht="15" hidden="false" customHeight="false" outlineLevel="0" collapsed="false">
      <c r="A122" s="32" t="s">
        <v>158</v>
      </c>
      <c r="B122" s="41" t="n">
        <v>3.82</v>
      </c>
      <c r="C122" s="41" t="n">
        <v>84</v>
      </c>
      <c r="D122" s="27" t="s">
        <v>136</v>
      </c>
      <c r="E122" s="27" t="s">
        <v>137</v>
      </c>
      <c r="F122" s="56" t="s">
        <v>15</v>
      </c>
      <c r="G122" s="55" t="s">
        <v>134</v>
      </c>
    </row>
    <row r="123" customFormat="false" ht="15" hidden="false" customHeight="false" outlineLevel="0" collapsed="false">
      <c r="A123" s="32" t="s">
        <v>159</v>
      </c>
      <c r="B123" s="41" t="n">
        <v>2.56</v>
      </c>
      <c r="C123" s="41" t="n">
        <v>36</v>
      </c>
      <c r="D123" s="27" t="s">
        <v>136</v>
      </c>
      <c r="E123" s="27" t="s">
        <v>137</v>
      </c>
      <c r="F123" s="56" t="s">
        <v>15</v>
      </c>
      <c r="G123" s="55" t="s">
        <v>134</v>
      </c>
    </row>
    <row r="124" customFormat="false" ht="15" hidden="false" customHeight="false" outlineLevel="0" collapsed="false">
      <c r="A124" s="32" t="s">
        <v>160</v>
      </c>
      <c r="B124" s="41" t="n">
        <v>2.99</v>
      </c>
      <c r="C124" s="41" t="n">
        <v>48</v>
      </c>
      <c r="D124" s="27" t="s">
        <v>136</v>
      </c>
      <c r="E124" s="27" t="s">
        <v>137</v>
      </c>
      <c r="F124" s="56" t="s">
        <v>15</v>
      </c>
      <c r="G124" s="55" t="s">
        <v>134</v>
      </c>
    </row>
    <row r="125" customFormat="false" ht="15" hidden="false" customHeight="false" outlineLevel="0" collapsed="false">
      <c r="A125" s="32" t="s">
        <v>161</v>
      </c>
      <c r="B125" s="41" t="n">
        <v>2.536</v>
      </c>
      <c r="C125" s="41" t="n">
        <v>24</v>
      </c>
      <c r="D125" s="27" t="s">
        <v>136</v>
      </c>
      <c r="E125" s="27" t="s">
        <v>137</v>
      </c>
      <c r="F125" s="56" t="s">
        <v>15</v>
      </c>
      <c r="G125" s="55" t="s">
        <v>134</v>
      </c>
    </row>
    <row r="126" customFormat="false" ht="15" hidden="false" customHeight="false" outlineLevel="0" collapsed="false">
      <c r="A126" s="32" t="s">
        <v>162</v>
      </c>
      <c r="B126" s="41" t="n">
        <v>2.366</v>
      </c>
      <c r="C126" s="41" t="n">
        <v>24</v>
      </c>
      <c r="D126" s="27" t="s">
        <v>136</v>
      </c>
      <c r="E126" s="27" t="s">
        <v>137</v>
      </c>
      <c r="F126" s="56" t="s">
        <v>15</v>
      </c>
      <c r="G126" s="55" t="s">
        <v>134</v>
      </c>
    </row>
    <row r="127" customFormat="false" ht="15" hidden="false" customHeight="false" outlineLevel="0" collapsed="false">
      <c r="A127" s="32" t="s">
        <v>163</v>
      </c>
      <c r="B127" s="41" t="n">
        <v>3.424</v>
      </c>
      <c r="C127" s="41" t="n">
        <v>48</v>
      </c>
      <c r="D127" s="27" t="s">
        <v>136</v>
      </c>
      <c r="E127" s="27" t="s">
        <v>137</v>
      </c>
      <c r="F127" s="56" t="s">
        <v>15</v>
      </c>
      <c r="G127" s="55" t="s">
        <v>134</v>
      </c>
    </row>
    <row r="128" customFormat="false" ht="15" hidden="false" customHeight="false" outlineLevel="0" collapsed="false">
      <c r="A128" s="32" t="s">
        <v>164</v>
      </c>
      <c r="B128" s="41" t="n">
        <v>3.424</v>
      </c>
      <c r="C128" s="41" t="n">
        <v>48</v>
      </c>
      <c r="D128" s="27" t="s">
        <v>136</v>
      </c>
      <c r="E128" s="27" t="s">
        <v>137</v>
      </c>
      <c r="F128" s="56" t="s">
        <v>15</v>
      </c>
      <c r="G128" s="55" t="s">
        <v>134</v>
      </c>
    </row>
    <row r="129" customFormat="false" ht="15" hidden="false" customHeight="false" outlineLevel="0" collapsed="false">
      <c r="A129" s="32" t="s">
        <v>165</v>
      </c>
      <c r="B129" s="41" t="n">
        <v>2.65</v>
      </c>
      <c r="C129" s="41" t="n">
        <v>30</v>
      </c>
      <c r="D129" s="27" t="s">
        <v>136</v>
      </c>
      <c r="E129" s="27" t="s">
        <v>137</v>
      </c>
      <c r="F129" s="56" t="s">
        <v>15</v>
      </c>
      <c r="G129" s="55" t="s">
        <v>134</v>
      </c>
    </row>
    <row r="130" customFormat="false" ht="15" hidden="false" customHeight="false" outlineLevel="0" collapsed="false">
      <c r="A130" s="32" t="s">
        <v>166</v>
      </c>
      <c r="B130" s="41" t="n">
        <v>3.604</v>
      </c>
      <c r="C130" s="41" t="n">
        <v>24</v>
      </c>
      <c r="D130" s="27" t="s">
        <v>136</v>
      </c>
      <c r="E130" s="27" t="s">
        <v>137</v>
      </c>
      <c r="F130" s="56" t="s">
        <v>15</v>
      </c>
      <c r="G130" s="55" t="s">
        <v>134</v>
      </c>
    </row>
    <row r="131" customFormat="false" ht="15" hidden="false" customHeight="false" outlineLevel="0" collapsed="false">
      <c r="A131" s="32" t="s">
        <v>167</v>
      </c>
      <c r="B131" s="26" t="n">
        <v>60</v>
      </c>
      <c r="C131" s="26" t="n">
        <v>20</v>
      </c>
      <c r="D131" s="27" t="s">
        <v>106</v>
      </c>
      <c r="E131" s="27" t="s">
        <v>168</v>
      </c>
      <c r="F131" s="56" t="s">
        <v>15</v>
      </c>
      <c r="G131" s="55" t="s">
        <v>134</v>
      </c>
    </row>
    <row r="132" customFormat="false" ht="15" hidden="false" customHeight="false" outlineLevel="0" collapsed="false">
      <c r="A132" s="32" t="s">
        <v>169</v>
      </c>
      <c r="B132" s="26" t="n">
        <v>75</v>
      </c>
      <c r="C132" s="26" t="n">
        <v>20</v>
      </c>
      <c r="D132" s="27" t="s">
        <v>106</v>
      </c>
      <c r="E132" s="27" t="s">
        <v>168</v>
      </c>
      <c r="F132" s="56" t="s">
        <v>15</v>
      </c>
      <c r="G132" s="55" t="s">
        <v>134</v>
      </c>
    </row>
    <row r="133" customFormat="false" ht="15" hidden="false" customHeight="false" outlineLevel="0" collapsed="false">
      <c r="A133" s="32" t="s">
        <v>170</v>
      </c>
      <c r="B133" s="26" t="s">
        <v>171</v>
      </c>
      <c r="C133" s="26" t="s">
        <v>172</v>
      </c>
      <c r="D133" s="27" t="s">
        <v>81</v>
      </c>
      <c r="E133" s="27" t="s">
        <v>173</v>
      </c>
      <c r="F133" s="56" t="s">
        <v>15</v>
      </c>
      <c r="G133" s="55" t="s">
        <v>134</v>
      </c>
    </row>
    <row r="134" customFormat="false" ht="15" hidden="false" customHeight="false" outlineLevel="0" collapsed="false">
      <c r="A134" s="32" t="s">
        <v>174</v>
      </c>
      <c r="B134" s="26" t="s">
        <v>175</v>
      </c>
      <c r="C134" s="26" t="n">
        <v>50</v>
      </c>
      <c r="D134" s="27" t="s">
        <v>176</v>
      </c>
      <c r="E134" s="27" t="s">
        <v>177</v>
      </c>
      <c r="F134" s="56" t="s">
        <v>15</v>
      </c>
      <c r="G134" s="55" t="s">
        <v>134</v>
      </c>
    </row>
    <row r="135" customFormat="false" ht="15" hidden="false" customHeight="false" outlineLevel="0" collapsed="false">
      <c r="A135" s="32" t="s">
        <v>178</v>
      </c>
      <c r="B135" s="26" t="s">
        <v>175</v>
      </c>
      <c r="C135" s="26" t="n">
        <v>50</v>
      </c>
      <c r="D135" s="27" t="s">
        <v>176</v>
      </c>
      <c r="E135" s="27" t="s">
        <v>177</v>
      </c>
      <c r="F135" s="56" t="s">
        <v>15</v>
      </c>
      <c r="G135" s="55" t="s">
        <v>134</v>
      </c>
    </row>
    <row r="136" customFormat="false" ht="15" hidden="false" customHeight="false" outlineLevel="0" collapsed="false">
      <c r="A136" s="32" t="s">
        <v>179</v>
      </c>
      <c r="B136" s="26" t="s">
        <v>180</v>
      </c>
      <c r="C136" s="26" t="n">
        <v>50</v>
      </c>
      <c r="D136" s="27" t="s">
        <v>176</v>
      </c>
      <c r="E136" s="27" t="s">
        <v>177</v>
      </c>
      <c r="F136" s="56" t="s">
        <v>15</v>
      </c>
      <c r="G136" s="55" t="s">
        <v>134</v>
      </c>
    </row>
    <row r="137" customFormat="false" ht="15" hidden="false" customHeight="false" outlineLevel="0" collapsed="false">
      <c r="A137" s="32" t="s">
        <v>181</v>
      </c>
      <c r="B137" s="26" t="s">
        <v>180</v>
      </c>
      <c r="C137" s="26" t="n">
        <v>50</v>
      </c>
      <c r="D137" s="27" t="s">
        <v>176</v>
      </c>
      <c r="E137" s="27" t="s">
        <v>177</v>
      </c>
      <c r="F137" s="56" t="s">
        <v>15</v>
      </c>
      <c r="G137" s="55" t="s">
        <v>134</v>
      </c>
    </row>
    <row r="138" customFormat="false" ht="15" hidden="false" customHeight="false" outlineLevel="0" collapsed="false">
      <c r="A138" s="32" t="s">
        <v>182</v>
      </c>
      <c r="B138" s="26" t="s">
        <v>175</v>
      </c>
      <c r="C138" s="26" t="n">
        <v>50</v>
      </c>
      <c r="D138" s="27" t="s">
        <v>176</v>
      </c>
      <c r="E138" s="27" t="s">
        <v>177</v>
      </c>
      <c r="F138" s="56" t="s">
        <v>15</v>
      </c>
      <c r="G138" s="55" t="s">
        <v>134</v>
      </c>
    </row>
    <row r="139" customFormat="false" ht="15" hidden="false" customHeight="false" outlineLevel="0" collapsed="false">
      <c r="A139" s="32" t="s">
        <v>183</v>
      </c>
      <c r="B139" s="26" t="s">
        <v>184</v>
      </c>
      <c r="C139" s="26" t="n">
        <v>50</v>
      </c>
      <c r="D139" s="27" t="s">
        <v>176</v>
      </c>
      <c r="E139" s="27" t="s">
        <v>177</v>
      </c>
      <c r="F139" s="56" t="s">
        <v>15</v>
      </c>
      <c r="G139" s="55" t="s">
        <v>134</v>
      </c>
    </row>
    <row r="140" customFormat="false" ht="15" hidden="false" customHeight="false" outlineLevel="0" collapsed="false">
      <c r="A140" s="32" t="s">
        <v>185</v>
      </c>
      <c r="B140" s="41" t="s">
        <v>186</v>
      </c>
      <c r="C140" s="41" t="n">
        <v>120</v>
      </c>
      <c r="D140" s="27" t="s">
        <v>81</v>
      </c>
      <c r="E140" s="27" t="s">
        <v>173</v>
      </c>
      <c r="F140" s="56" t="s">
        <v>15</v>
      </c>
      <c r="G140" s="55" t="s">
        <v>134</v>
      </c>
    </row>
    <row r="141" customFormat="false" ht="15" hidden="false" customHeight="false" outlineLevel="0" collapsed="false">
      <c r="A141" s="32" t="s">
        <v>185</v>
      </c>
      <c r="B141" s="41" t="s">
        <v>186</v>
      </c>
      <c r="C141" s="41" t="n">
        <v>120</v>
      </c>
      <c r="D141" s="27" t="s">
        <v>187</v>
      </c>
      <c r="E141" s="27" t="s">
        <v>173</v>
      </c>
      <c r="F141" s="56" t="s">
        <v>15</v>
      </c>
      <c r="G141" s="55" t="s">
        <v>134</v>
      </c>
    </row>
    <row r="142" customFormat="false" ht="15" hidden="false" customHeight="false" outlineLevel="0" collapsed="false">
      <c r="A142" s="32" t="s">
        <v>188</v>
      </c>
      <c r="B142" s="41" t="s">
        <v>186</v>
      </c>
      <c r="C142" s="41" t="n">
        <v>120</v>
      </c>
      <c r="D142" s="27" t="s">
        <v>81</v>
      </c>
      <c r="E142" s="27" t="s">
        <v>173</v>
      </c>
      <c r="F142" s="56" t="s">
        <v>15</v>
      </c>
      <c r="G142" s="55" t="s">
        <v>134</v>
      </c>
    </row>
    <row r="143" customFormat="false" ht="15" hidden="false" customHeight="false" outlineLevel="0" collapsed="false">
      <c r="A143" s="32" t="s">
        <v>188</v>
      </c>
      <c r="B143" s="41" t="s">
        <v>186</v>
      </c>
      <c r="C143" s="41" t="n">
        <v>120</v>
      </c>
      <c r="D143" s="27" t="s">
        <v>187</v>
      </c>
      <c r="E143" s="27" t="s">
        <v>173</v>
      </c>
      <c r="F143" s="56" t="s">
        <v>15</v>
      </c>
      <c r="G143" s="55" t="s">
        <v>134</v>
      </c>
    </row>
    <row r="144" customFormat="false" ht="15" hidden="false" customHeight="false" outlineLevel="0" collapsed="false">
      <c r="A144" s="32" t="s">
        <v>189</v>
      </c>
      <c r="B144" s="41" t="n">
        <v>3.95</v>
      </c>
      <c r="C144" s="41" t="n">
        <v>36</v>
      </c>
      <c r="D144" s="27" t="s">
        <v>136</v>
      </c>
      <c r="E144" s="27" t="s">
        <v>137</v>
      </c>
      <c r="F144" s="56" t="s">
        <v>15</v>
      </c>
      <c r="G144" s="55" t="s">
        <v>134</v>
      </c>
    </row>
    <row r="145" customFormat="false" ht="15" hidden="false" customHeight="false" outlineLevel="0" collapsed="false">
      <c r="A145" s="32" t="s">
        <v>190</v>
      </c>
      <c r="B145" s="26" t="s">
        <v>191</v>
      </c>
      <c r="C145" s="26"/>
      <c r="D145" s="27" t="s">
        <v>192</v>
      </c>
      <c r="E145" s="27" t="s">
        <v>193</v>
      </c>
      <c r="F145" s="56" t="s">
        <v>15</v>
      </c>
      <c r="G145" s="55" t="s">
        <v>134</v>
      </c>
    </row>
    <row r="146" customFormat="false" ht="15" hidden="false" customHeight="false" outlineLevel="0" collapsed="false">
      <c r="A146" s="32" t="s">
        <v>194</v>
      </c>
      <c r="B146" s="26" t="n">
        <v>470</v>
      </c>
      <c r="C146" s="26" t="n">
        <v>10</v>
      </c>
      <c r="D146" s="27" t="s">
        <v>195</v>
      </c>
      <c r="E146" s="27" t="s">
        <v>196</v>
      </c>
      <c r="F146" s="56" t="s">
        <v>15</v>
      </c>
      <c r="G146" s="55" t="s">
        <v>134</v>
      </c>
    </row>
    <row r="147" customFormat="false" ht="15" hidden="false" customHeight="false" outlineLevel="0" collapsed="false">
      <c r="A147" s="32" t="s">
        <v>197</v>
      </c>
      <c r="B147" s="41" t="s">
        <v>198</v>
      </c>
      <c r="C147" s="41" t="n">
        <v>10</v>
      </c>
      <c r="D147" s="27" t="s">
        <v>81</v>
      </c>
      <c r="E147" s="27" t="s">
        <v>199</v>
      </c>
      <c r="F147" s="56" t="s">
        <v>15</v>
      </c>
      <c r="G147" s="55" t="s">
        <v>134</v>
      </c>
    </row>
    <row r="148" customFormat="false" ht="15" hidden="false" customHeight="false" outlineLevel="0" collapsed="false">
      <c r="A148" s="32" t="s">
        <v>200</v>
      </c>
      <c r="B148" s="41" t="s">
        <v>201</v>
      </c>
      <c r="C148" s="41" t="n">
        <v>10</v>
      </c>
      <c r="D148" s="27" t="s">
        <v>81</v>
      </c>
      <c r="E148" s="27" t="s">
        <v>199</v>
      </c>
      <c r="F148" s="56" t="s">
        <v>15</v>
      </c>
      <c r="G148" s="55" t="s">
        <v>134</v>
      </c>
    </row>
    <row r="149" customFormat="false" ht="15" hidden="false" customHeight="false" outlineLevel="0" collapsed="false">
      <c r="A149" s="32" t="s">
        <v>202</v>
      </c>
      <c r="B149" s="41" t="s">
        <v>203</v>
      </c>
      <c r="C149" s="41" t="n">
        <v>10</v>
      </c>
      <c r="D149" s="27" t="s">
        <v>204</v>
      </c>
      <c r="E149" s="27" t="s">
        <v>199</v>
      </c>
      <c r="F149" s="56" t="s">
        <v>15</v>
      </c>
      <c r="G149" s="55" t="s">
        <v>134</v>
      </c>
    </row>
    <row r="150" customFormat="false" ht="15" hidden="false" customHeight="false" outlineLevel="0" collapsed="false">
      <c r="A150" s="32" t="s">
        <v>205</v>
      </c>
      <c r="B150" s="41" t="s">
        <v>206</v>
      </c>
      <c r="C150" s="41" t="s">
        <v>207</v>
      </c>
      <c r="D150" s="27" t="s">
        <v>81</v>
      </c>
      <c r="E150" s="27" t="s">
        <v>199</v>
      </c>
      <c r="F150" s="56" t="s">
        <v>15</v>
      </c>
      <c r="G150" s="55" t="s">
        <v>134</v>
      </c>
    </row>
    <row r="151" customFormat="false" ht="15" hidden="false" customHeight="false" outlineLevel="0" collapsed="false">
      <c r="A151" s="32" t="s">
        <v>208</v>
      </c>
      <c r="B151" s="41" t="s">
        <v>209</v>
      </c>
      <c r="C151" s="41" t="n">
        <v>5</v>
      </c>
      <c r="D151" s="27" t="s">
        <v>204</v>
      </c>
      <c r="E151" s="27" t="s">
        <v>199</v>
      </c>
      <c r="F151" s="56" t="s">
        <v>15</v>
      </c>
      <c r="G151" s="55" t="s">
        <v>134</v>
      </c>
    </row>
    <row r="152" customFormat="false" ht="15" hidden="false" customHeight="false" outlineLevel="0" collapsed="false">
      <c r="A152" s="32" t="s">
        <v>210</v>
      </c>
      <c r="B152" s="41" t="s">
        <v>211</v>
      </c>
      <c r="C152" s="41" t="s">
        <v>212</v>
      </c>
      <c r="D152" s="27" t="s">
        <v>81</v>
      </c>
      <c r="E152" s="27" t="s">
        <v>199</v>
      </c>
      <c r="F152" s="56" t="s">
        <v>15</v>
      </c>
      <c r="G152" s="55" t="s">
        <v>134</v>
      </c>
    </row>
    <row r="153" customFormat="false" ht="15" hidden="false" customHeight="false" outlineLevel="0" collapsed="false">
      <c r="A153" s="32" t="s">
        <v>213</v>
      </c>
      <c r="B153" s="41" t="s">
        <v>214</v>
      </c>
      <c r="C153" s="41" t="n">
        <v>160</v>
      </c>
      <c r="D153" s="27" t="s">
        <v>13</v>
      </c>
      <c r="E153" s="27" t="s">
        <v>215</v>
      </c>
      <c r="F153" s="56" t="s">
        <v>15</v>
      </c>
      <c r="G153" s="55" t="s">
        <v>134</v>
      </c>
    </row>
    <row r="154" customFormat="false" ht="15" hidden="false" customHeight="false" outlineLevel="0" collapsed="false">
      <c r="A154" s="32" t="s">
        <v>216</v>
      </c>
      <c r="B154" s="41" t="s">
        <v>203</v>
      </c>
      <c r="C154" s="41" t="n">
        <v>144</v>
      </c>
      <c r="D154" s="27" t="s">
        <v>81</v>
      </c>
      <c r="E154" s="27" t="s">
        <v>215</v>
      </c>
      <c r="F154" s="56" t="s">
        <v>15</v>
      </c>
      <c r="G154" s="55" t="s">
        <v>134</v>
      </c>
    </row>
    <row r="155" customFormat="false" ht="15" hidden="false" customHeight="false" outlineLevel="0" collapsed="false">
      <c r="A155" s="32" t="s">
        <v>217</v>
      </c>
      <c r="B155" s="41" t="s">
        <v>203</v>
      </c>
      <c r="C155" s="41" t="n">
        <v>120</v>
      </c>
      <c r="D155" s="27" t="s">
        <v>81</v>
      </c>
      <c r="E155" s="27" t="s">
        <v>215</v>
      </c>
      <c r="F155" s="56" t="s">
        <v>15</v>
      </c>
      <c r="G155" s="55" t="s">
        <v>134</v>
      </c>
    </row>
    <row r="156" customFormat="false" ht="15" hidden="false" customHeight="false" outlineLevel="0" collapsed="false">
      <c r="A156" s="32" t="s">
        <v>218</v>
      </c>
      <c r="B156" s="26" t="s">
        <v>209</v>
      </c>
      <c r="C156" s="26" t="n">
        <v>96</v>
      </c>
      <c r="D156" s="27" t="s">
        <v>81</v>
      </c>
      <c r="E156" s="27" t="s">
        <v>215</v>
      </c>
      <c r="F156" s="56" t="s">
        <v>15</v>
      </c>
      <c r="G156" s="55" t="s">
        <v>134</v>
      </c>
    </row>
    <row r="157" customFormat="false" ht="15" hidden="false" customHeight="false" outlineLevel="0" collapsed="false">
      <c r="A157" s="32" t="s">
        <v>219</v>
      </c>
      <c r="B157" s="26" t="s">
        <v>209</v>
      </c>
      <c r="C157" s="26" t="n">
        <v>96</v>
      </c>
      <c r="D157" s="27" t="s">
        <v>81</v>
      </c>
      <c r="E157" s="27" t="s">
        <v>215</v>
      </c>
      <c r="F157" s="56" t="s">
        <v>15</v>
      </c>
      <c r="G157" s="55" t="s">
        <v>134</v>
      </c>
    </row>
    <row r="158" customFormat="false" ht="15" hidden="false" customHeight="false" outlineLevel="0" collapsed="false">
      <c r="A158" s="32" t="s">
        <v>220</v>
      </c>
      <c r="B158" s="41" t="s">
        <v>203</v>
      </c>
      <c r="C158" s="41" t="n">
        <v>10</v>
      </c>
      <c r="D158" s="27" t="s">
        <v>81</v>
      </c>
      <c r="E158" s="27" t="s">
        <v>199</v>
      </c>
      <c r="F158" s="56" t="s">
        <v>15</v>
      </c>
      <c r="G158" s="55" t="s">
        <v>134</v>
      </c>
    </row>
    <row r="159" customFormat="false" ht="15" hidden="false" customHeight="false" outlineLevel="0" collapsed="false">
      <c r="A159" s="32" t="s">
        <v>221</v>
      </c>
      <c r="B159" s="41" t="s">
        <v>209</v>
      </c>
      <c r="C159" s="41" t="n">
        <v>5</v>
      </c>
      <c r="D159" s="27" t="s">
        <v>81</v>
      </c>
      <c r="E159" s="27" t="s">
        <v>199</v>
      </c>
      <c r="F159" s="56" t="s">
        <v>15</v>
      </c>
      <c r="G159" s="55" t="s">
        <v>134</v>
      </c>
    </row>
    <row r="160" customFormat="false" ht="15" hidden="false" customHeight="false" outlineLevel="0" collapsed="false">
      <c r="A160" s="32" t="s">
        <v>222</v>
      </c>
      <c r="B160" s="41" t="s">
        <v>223</v>
      </c>
      <c r="C160" s="41" t="n">
        <v>10</v>
      </c>
      <c r="D160" s="27" t="s">
        <v>81</v>
      </c>
      <c r="E160" s="27" t="s">
        <v>199</v>
      </c>
      <c r="F160" s="56" t="s">
        <v>15</v>
      </c>
      <c r="G160" s="55" t="s">
        <v>134</v>
      </c>
    </row>
    <row r="161" customFormat="false" ht="15" hidden="false" customHeight="false" outlineLevel="0" collapsed="false">
      <c r="A161" s="32" t="s">
        <v>224</v>
      </c>
      <c r="B161" s="41" t="s">
        <v>225</v>
      </c>
      <c r="C161" s="41" t="n">
        <v>10</v>
      </c>
      <c r="D161" s="27" t="s">
        <v>204</v>
      </c>
      <c r="E161" s="27" t="s">
        <v>199</v>
      </c>
      <c r="F161" s="56" t="s">
        <v>15</v>
      </c>
      <c r="G161" s="55" t="s">
        <v>134</v>
      </c>
    </row>
    <row r="162" customFormat="false" ht="15" hidden="false" customHeight="false" outlineLevel="0" collapsed="false">
      <c r="A162" s="32" t="s">
        <v>224</v>
      </c>
      <c r="B162" s="41" t="s">
        <v>225</v>
      </c>
      <c r="C162" s="41" t="n">
        <v>10</v>
      </c>
      <c r="D162" s="27" t="s">
        <v>81</v>
      </c>
      <c r="E162" s="27" t="s">
        <v>199</v>
      </c>
      <c r="F162" s="56" t="s">
        <v>15</v>
      </c>
      <c r="G162" s="55" t="s">
        <v>134</v>
      </c>
    </row>
    <row r="163" customFormat="false" ht="15" hidden="false" customHeight="false" outlineLevel="0" collapsed="false">
      <c r="A163" s="32" t="s">
        <v>226</v>
      </c>
      <c r="B163" s="41" t="s">
        <v>227</v>
      </c>
      <c r="C163" s="41" t="n">
        <v>5</v>
      </c>
      <c r="D163" s="27" t="s">
        <v>204</v>
      </c>
      <c r="E163" s="27" t="s">
        <v>199</v>
      </c>
      <c r="F163" s="56" t="s">
        <v>15</v>
      </c>
      <c r="G163" s="55" t="s">
        <v>134</v>
      </c>
    </row>
    <row r="164" customFormat="false" ht="15" hidden="false" customHeight="false" outlineLevel="0" collapsed="false">
      <c r="A164" s="32" t="s">
        <v>228</v>
      </c>
      <c r="B164" s="41" t="s">
        <v>225</v>
      </c>
      <c r="C164" s="41" t="n">
        <v>10</v>
      </c>
      <c r="D164" s="27" t="s">
        <v>81</v>
      </c>
      <c r="E164" s="27" t="s">
        <v>199</v>
      </c>
      <c r="F164" s="56" t="s">
        <v>15</v>
      </c>
      <c r="G164" s="55" t="s">
        <v>134</v>
      </c>
    </row>
    <row r="165" customFormat="false" ht="15" hidden="false" customHeight="false" outlineLevel="0" collapsed="false">
      <c r="A165" s="32" t="s">
        <v>229</v>
      </c>
      <c r="B165" s="41" t="s">
        <v>198</v>
      </c>
      <c r="C165" s="41" t="n">
        <v>10</v>
      </c>
      <c r="D165" s="27" t="s">
        <v>81</v>
      </c>
      <c r="E165" s="27" t="s">
        <v>199</v>
      </c>
      <c r="F165" s="56" t="s">
        <v>15</v>
      </c>
      <c r="G165" s="55" t="s">
        <v>134</v>
      </c>
    </row>
    <row r="166" customFormat="false" ht="15" hidden="false" customHeight="false" outlineLevel="0" collapsed="false">
      <c r="A166" s="32" t="s">
        <v>230</v>
      </c>
      <c r="B166" s="41" t="s">
        <v>231</v>
      </c>
      <c r="C166" s="41" t="n">
        <v>192</v>
      </c>
      <c r="D166" s="27" t="s">
        <v>81</v>
      </c>
      <c r="E166" s="28" t="s">
        <v>232</v>
      </c>
      <c r="F166" s="56" t="s">
        <v>15</v>
      </c>
      <c r="G166" s="55" t="s">
        <v>134</v>
      </c>
    </row>
    <row r="167" customFormat="false" ht="15" hidden="false" customHeight="false" outlineLevel="0" collapsed="false">
      <c r="A167" s="32" t="s">
        <v>233</v>
      </c>
      <c r="B167" s="41" t="s">
        <v>186</v>
      </c>
      <c r="C167" s="41" t="n">
        <v>120</v>
      </c>
      <c r="D167" s="27" t="s">
        <v>81</v>
      </c>
      <c r="E167" s="28" t="s">
        <v>232</v>
      </c>
      <c r="F167" s="56" t="s">
        <v>15</v>
      </c>
      <c r="G167" s="55" t="s">
        <v>134</v>
      </c>
    </row>
    <row r="168" customFormat="false" ht="15" hidden="false" customHeight="false" outlineLevel="0" collapsed="false">
      <c r="A168" s="32" t="s">
        <v>234</v>
      </c>
      <c r="B168" s="41" t="s">
        <v>231</v>
      </c>
      <c r="C168" s="41" t="n">
        <v>192</v>
      </c>
      <c r="D168" s="27" t="s">
        <v>81</v>
      </c>
      <c r="E168" s="28" t="s">
        <v>232</v>
      </c>
      <c r="F168" s="56" t="s">
        <v>15</v>
      </c>
      <c r="G168" s="55" t="s">
        <v>134</v>
      </c>
    </row>
    <row r="169" customFormat="false" ht="15" hidden="false" customHeight="false" outlineLevel="0" collapsed="false">
      <c r="A169" s="32" t="s">
        <v>235</v>
      </c>
      <c r="B169" s="41" t="s">
        <v>203</v>
      </c>
      <c r="C169" s="41" t="n">
        <v>120</v>
      </c>
      <c r="D169" s="27" t="s">
        <v>81</v>
      </c>
      <c r="E169" s="27" t="s">
        <v>215</v>
      </c>
      <c r="F169" s="56" t="s">
        <v>15</v>
      </c>
      <c r="G169" s="55" t="s">
        <v>134</v>
      </c>
    </row>
    <row r="170" customFormat="false" ht="15" hidden="false" customHeight="false" outlineLevel="0" collapsed="false">
      <c r="A170" s="32" t="s">
        <v>236</v>
      </c>
      <c r="B170" s="41" t="s">
        <v>237</v>
      </c>
      <c r="C170" s="41" t="n">
        <v>144</v>
      </c>
      <c r="D170" s="27" t="s">
        <v>81</v>
      </c>
      <c r="E170" s="28" t="s">
        <v>232</v>
      </c>
      <c r="F170" s="56" t="s">
        <v>15</v>
      </c>
      <c r="G170" s="55" t="s">
        <v>134</v>
      </c>
    </row>
    <row r="171" customFormat="false" ht="15" hidden="false" customHeight="false" outlineLevel="0" collapsed="false">
      <c r="A171" s="32" t="s">
        <v>238</v>
      </c>
      <c r="B171" s="41" t="s">
        <v>231</v>
      </c>
      <c r="C171" s="41" t="n">
        <v>192</v>
      </c>
      <c r="D171" s="27" t="s">
        <v>81</v>
      </c>
      <c r="E171" s="28" t="s">
        <v>232</v>
      </c>
      <c r="F171" s="56" t="s">
        <v>15</v>
      </c>
      <c r="G171" s="55" t="s">
        <v>134</v>
      </c>
    </row>
    <row r="172" customFormat="false" ht="15" hidden="false" customHeight="false" outlineLevel="0" collapsed="false">
      <c r="A172" s="32" t="s">
        <v>239</v>
      </c>
      <c r="B172" s="58" t="n">
        <v>0.6</v>
      </c>
      <c r="C172" s="41" t="n">
        <v>6</v>
      </c>
      <c r="D172" s="27" t="s">
        <v>240</v>
      </c>
      <c r="E172" s="27" t="s">
        <v>241</v>
      </c>
      <c r="F172" s="56" t="s">
        <v>15</v>
      </c>
      <c r="G172" s="55" t="s">
        <v>134</v>
      </c>
    </row>
    <row r="173" customFormat="false" ht="15" hidden="false" customHeight="false" outlineLevel="0" collapsed="false">
      <c r="A173" s="32" t="s">
        <v>239</v>
      </c>
      <c r="B173" s="41" t="n">
        <v>0.84</v>
      </c>
      <c r="C173" s="41" t="n">
        <v>8</v>
      </c>
      <c r="D173" s="27" t="s">
        <v>240</v>
      </c>
      <c r="E173" s="27" t="s">
        <v>241</v>
      </c>
      <c r="F173" s="56" t="s">
        <v>15</v>
      </c>
      <c r="G173" s="55" t="s">
        <v>134</v>
      </c>
    </row>
    <row r="174" customFormat="false" ht="15" hidden="false" customHeight="false" outlineLevel="0" collapsed="false">
      <c r="A174" s="32" t="s">
        <v>242</v>
      </c>
      <c r="B174" s="41" t="n">
        <v>5.13</v>
      </c>
      <c r="C174" s="41" t="n">
        <v>36</v>
      </c>
      <c r="D174" s="27" t="s">
        <v>136</v>
      </c>
      <c r="E174" s="27" t="s">
        <v>137</v>
      </c>
      <c r="F174" s="56" t="s">
        <v>15</v>
      </c>
      <c r="G174" s="55" t="s">
        <v>134</v>
      </c>
    </row>
    <row r="175" customFormat="false" ht="15" hidden="false" customHeight="false" outlineLevel="0" collapsed="false">
      <c r="A175" s="33" t="s">
        <v>243</v>
      </c>
      <c r="B175" s="59" t="n">
        <v>3.2</v>
      </c>
      <c r="C175" s="59" t="n">
        <v>40</v>
      </c>
      <c r="D175" s="60" t="s">
        <v>136</v>
      </c>
      <c r="E175" s="60" t="s">
        <v>137</v>
      </c>
      <c r="F175" s="61" t="s">
        <v>15</v>
      </c>
      <c r="G175" s="55" t="s">
        <v>134</v>
      </c>
    </row>
    <row r="176" s="14" customFormat="true" ht="17.35" hidden="false" customHeight="false" outlineLevel="0" collapsed="false">
      <c r="A176" s="62" t="s">
        <v>244</v>
      </c>
      <c r="B176" s="62"/>
      <c r="C176" s="62"/>
      <c r="D176" s="62"/>
      <c r="E176" s="62"/>
      <c r="F176" s="62"/>
      <c r="G176" s="13"/>
    </row>
    <row r="177" customFormat="false" ht="27.7" hidden="false" customHeight="false" outlineLevel="0" collapsed="false">
      <c r="A177" s="15" t="s">
        <v>4</v>
      </c>
      <c r="B177" s="16" t="s">
        <v>5</v>
      </c>
      <c r="C177" s="16" t="s">
        <v>6</v>
      </c>
      <c r="D177" s="16" t="s">
        <v>7</v>
      </c>
      <c r="E177" s="16" t="s">
        <v>8</v>
      </c>
      <c r="F177" s="17" t="s">
        <v>9</v>
      </c>
      <c r="G177" s="18" t="s">
        <v>10</v>
      </c>
    </row>
    <row r="178" customFormat="false" ht="15" hidden="false" customHeight="false" outlineLevel="0" collapsed="false">
      <c r="A178" s="19" t="s">
        <v>245</v>
      </c>
      <c r="B178" s="63" t="n">
        <v>10</v>
      </c>
      <c r="C178" s="63" t="n">
        <v>1</v>
      </c>
      <c r="D178" s="21" t="s">
        <v>246</v>
      </c>
      <c r="E178" s="22" t="s">
        <v>247</v>
      </c>
      <c r="F178" s="23" t="s">
        <v>15</v>
      </c>
      <c r="G178" s="55" t="s">
        <v>244</v>
      </c>
    </row>
    <row r="179" customFormat="false" ht="15" hidden="false" customHeight="false" outlineLevel="0" collapsed="false">
      <c r="A179" s="25" t="s">
        <v>248</v>
      </c>
      <c r="B179" s="41" t="n">
        <v>2.5</v>
      </c>
      <c r="C179" s="41" t="n">
        <v>4</v>
      </c>
      <c r="D179" s="27" t="s">
        <v>246</v>
      </c>
      <c r="E179" s="28" t="s">
        <v>247</v>
      </c>
      <c r="F179" s="29" t="s">
        <v>15</v>
      </c>
      <c r="G179" s="55" t="s">
        <v>244</v>
      </c>
    </row>
    <row r="180" customFormat="false" ht="15" hidden="false" customHeight="false" outlineLevel="0" collapsed="false">
      <c r="A180" s="25" t="s">
        <v>249</v>
      </c>
      <c r="B180" s="41" t="n">
        <v>2.5</v>
      </c>
      <c r="C180" s="41" t="n">
        <v>4</v>
      </c>
      <c r="D180" s="27" t="s">
        <v>246</v>
      </c>
      <c r="E180" s="28" t="s">
        <v>247</v>
      </c>
      <c r="F180" s="29" t="s">
        <v>15</v>
      </c>
      <c r="G180" s="55" t="s">
        <v>244</v>
      </c>
    </row>
    <row r="181" customFormat="false" ht="15" hidden="false" customHeight="false" outlineLevel="0" collapsed="false">
      <c r="A181" s="25" t="s">
        <v>250</v>
      </c>
      <c r="B181" s="41" t="n">
        <v>2.5</v>
      </c>
      <c r="C181" s="41" t="n">
        <v>4</v>
      </c>
      <c r="D181" s="27" t="s">
        <v>246</v>
      </c>
      <c r="E181" s="28" t="s">
        <v>247</v>
      </c>
      <c r="F181" s="29" t="s">
        <v>15</v>
      </c>
      <c r="G181" s="55" t="s">
        <v>244</v>
      </c>
    </row>
    <row r="182" customFormat="false" ht="15" hidden="false" customHeight="false" outlineLevel="0" collapsed="false">
      <c r="A182" s="25" t="s">
        <v>251</v>
      </c>
      <c r="B182" s="41" t="n">
        <v>10</v>
      </c>
      <c r="C182" s="41" t="n">
        <v>1</v>
      </c>
      <c r="D182" s="27" t="s">
        <v>246</v>
      </c>
      <c r="E182" s="28" t="s">
        <v>247</v>
      </c>
      <c r="F182" s="29" t="s">
        <v>15</v>
      </c>
      <c r="G182" s="55" t="s">
        <v>244</v>
      </c>
    </row>
    <row r="183" customFormat="false" ht="15" hidden="false" customHeight="false" outlineLevel="0" collapsed="false">
      <c r="A183" s="25" t="s">
        <v>252</v>
      </c>
      <c r="B183" s="41" t="n">
        <v>1</v>
      </c>
      <c r="C183" s="41" t="n">
        <v>6</v>
      </c>
      <c r="D183" s="27" t="s">
        <v>253</v>
      </c>
      <c r="E183" s="28" t="s">
        <v>247</v>
      </c>
      <c r="F183" s="29" t="s">
        <v>15</v>
      </c>
      <c r="G183" s="55" t="s">
        <v>244</v>
      </c>
    </row>
    <row r="184" customFormat="false" ht="15" hidden="false" customHeight="false" outlineLevel="0" collapsed="false">
      <c r="A184" s="25" t="s">
        <v>254</v>
      </c>
      <c r="B184" s="41" t="n">
        <v>1</v>
      </c>
      <c r="C184" s="41" t="n">
        <v>7</v>
      </c>
      <c r="D184" s="27" t="s">
        <v>246</v>
      </c>
      <c r="E184" s="28" t="s">
        <v>247</v>
      </c>
      <c r="F184" s="29" t="s">
        <v>15</v>
      </c>
      <c r="G184" s="55" t="s">
        <v>244</v>
      </c>
    </row>
    <row r="185" customFormat="false" ht="15" hidden="false" customHeight="false" outlineLevel="0" collapsed="false">
      <c r="A185" s="25" t="s">
        <v>255</v>
      </c>
      <c r="B185" s="41" t="n">
        <v>2.5</v>
      </c>
      <c r="C185" s="41" t="n">
        <v>4</v>
      </c>
      <c r="D185" s="27" t="s">
        <v>246</v>
      </c>
      <c r="E185" s="28" t="s">
        <v>247</v>
      </c>
      <c r="F185" s="29" t="s">
        <v>15</v>
      </c>
      <c r="G185" s="55" t="s">
        <v>244</v>
      </c>
    </row>
    <row r="186" customFormat="false" ht="15" hidden="false" customHeight="false" outlineLevel="0" collapsed="false">
      <c r="A186" s="25" t="s">
        <v>256</v>
      </c>
      <c r="B186" s="41" t="n">
        <v>1</v>
      </c>
      <c r="C186" s="41" t="n">
        <v>6</v>
      </c>
      <c r="D186" s="27" t="s">
        <v>246</v>
      </c>
      <c r="E186" s="28" t="s">
        <v>247</v>
      </c>
      <c r="F186" s="29" t="s">
        <v>15</v>
      </c>
      <c r="G186" s="55" t="s">
        <v>244</v>
      </c>
    </row>
    <row r="187" customFormat="false" ht="15" hidden="false" customHeight="false" outlineLevel="0" collapsed="false">
      <c r="A187" s="25" t="s">
        <v>257</v>
      </c>
      <c r="B187" s="41" t="n">
        <v>1</v>
      </c>
      <c r="C187" s="41" t="n">
        <v>6</v>
      </c>
      <c r="D187" s="27" t="s">
        <v>246</v>
      </c>
      <c r="E187" s="28" t="s">
        <v>247</v>
      </c>
      <c r="F187" s="29" t="s">
        <v>15</v>
      </c>
      <c r="G187" s="55" t="s">
        <v>244</v>
      </c>
    </row>
    <row r="188" s="14" customFormat="true" ht="17.35" hidden="false" customHeight="false" outlineLevel="0" collapsed="false">
      <c r="A188" s="62" t="s">
        <v>258</v>
      </c>
      <c r="B188" s="62"/>
      <c r="C188" s="62"/>
      <c r="D188" s="62"/>
      <c r="E188" s="62"/>
      <c r="F188" s="62" t="e">
        <f aca="false">#REF!*#REF!</f>
        <v>#REF!</v>
      </c>
      <c r="G188" s="13"/>
    </row>
    <row r="189" s="64" customFormat="true" ht="27.7" hidden="false" customHeight="false" outlineLevel="0" collapsed="false">
      <c r="A189" s="48" t="s">
        <v>4</v>
      </c>
      <c r="B189" s="49" t="s">
        <v>5</v>
      </c>
      <c r="C189" s="49" t="s">
        <v>6</v>
      </c>
      <c r="D189" s="49" t="s">
        <v>7</v>
      </c>
      <c r="E189" s="49" t="s">
        <v>8</v>
      </c>
      <c r="F189" s="50" t="s">
        <v>9</v>
      </c>
      <c r="G189" s="18" t="s">
        <v>10</v>
      </c>
    </row>
    <row r="190" customFormat="false" ht="15" hidden="false" customHeight="false" outlineLevel="0" collapsed="false">
      <c r="A190" s="51" t="s">
        <v>259</v>
      </c>
      <c r="B190" s="65" t="s">
        <v>260</v>
      </c>
      <c r="C190" s="65" t="n">
        <v>3</v>
      </c>
      <c r="D190" s="53" t="s">
        <v>261</v>
      </c>
      <c r="E190" s="66" t="s">
        <v>247</v>
      </c>
      <c r="F190" s="54" t="s">
        <v>15</v>
      </c>
      <c r="G190" s="24" t="s">
        <v>262</v>
      </c>
    </row>
    <row r="191" customFormat="false" ht="15" hidden="false" customHeight="false" outlineLevel="0" collapsed="false">
      <c r="A191" s="32" t="s">
        <v>263</v>
      </c>
      <c r="B191" s="41" t="s">
        <v>264</v>
      </c>
      <c r="C191" s="41" t="n">
        <v>6</v>
      </c>
      <c r="D191" s="27" t="s">
        <v>261</v>
      </c>
      <c r="E191" s="28" t="s">
        <v>247</v>
      </c>
      <c r="F191" s="56" t="s">
        <v>15</v>
      </c>
      <c r="G191" s="24" t="s">
        <v>262</v>
      </c>
    </row>
    <row r="192" customFormat="false" ht="15" hidden="false" customHeight="false" outlineLevel="0" collapsed="false">
      <c r="A192" s="32" t="s">
        <v>265</v>
      </c>
      <c r="B192" s="41" t="s">
        <v>264</v>
      </c>
      <c r="C192" s="41" t="n">
        <v>12</v>
      </c>
      <c r="D192" s="27" t="s">
        <v>261</v>
      </c>
      <c r="E192" s="28" t="s">
        <v>247</v>
      </c>
      <c r="F192" s="56" t="s">
        <v>15</v>
      </c>
      <c r="G192" s="24" t="s">
        <v>262</v>
      </c>
    </row>
    <row r="193" customFormat="false" ht="15" hidden="false" customHeight="false" outlineLevel="0" collapsed="false">
      <c r="A193" s="32" t="s">
        <v>266</v>
      </c>
      <c r="B193" s="41" t="s">
        <v>264</v>
      </c>
      <c r="C193" s="41" t="n">
        <v>12</v>
      </c>
      <c r="D193" s="27" t="s">
        <v>261</v>
      </c>
      <c r="E193" s="28" t="s">
        <v>247</v>
      </c>
      <c r="F193" s="56" t="s">
        <v>15</v>
      </c>
      <c r="G193" s="24" t="s">
        <v>262</v>
      </c>
    </row>
    <row r="194" customFormat="false" ht="15" hidden="false" customHeight="false" outlineLevel="0" collapsed="false">
      <c r="A194" s="32" t="s">
        <v>267</v>
      </c>
      <c r="B194" s="41" t="s">
        <v>264</v>
      </c>
      <c r="C194" s="41" t="n">
        <v>6</v>
      </c>
      <c r="D194" s="27" t="s">
        <v>261</v>
      </c>
      <c r="E194" s="28" t="s">
        <v>247</v>
      </c>
      <c r="F194" s="56" t="s">
        <v>15</v>
      </c>
      <c r="G194" s="24" t="s">
        <v>262</v>
      </c>
    </row>
    <row r="195" customFormat="false" ht="15" hidden="false" customHeight="false" outlineLevel="0" collapsed="false">
      <c r="A195" s="32" t="s">
        <v>268</v>
      </c>
      <c r="B195" s="41" t="s">
        <v>12</v>
      </c>
      <c r="C195" s="41" t="n">
        <v>10</v>
      </c>
      <c r="D195" s="27" t="s">
        <v>269</v>
      </c>
      <c r="E195" s="27" t="s">
        <v>199</v>
      </c>
      <c r="F195" s="56" t="s">
        <v>15</v>
      </c>
      <c r="G195" s="24" t="s">
        <v>262</v>
      </c>
    </row>
    <row r="196" customFormat="false" ht="15" hidden="false" customHeight="false" outlineLevel="0" collapsed="false">
      <c r="A196" s="32" t="s">
        <v>270</v>
      </c>
      <c r="B196" s="41" t="s">
        <v>12</v>
      </c>
      <c r="C196" s="41" t="n">
        <v>10</v>
      </c>
      <c r="D196" s="27" t="s">
        <v>269</v>
      </c>
      <c r="E196" s="27" t="s">
        <v>199</v>
      </c>
      <c r="F196" s="56" t="s">
        <v>15</v>
      </c>
      <c r="G196" s="24" t="s">
        <v>262</v>
      </c>
    </row>
    <row r="197" customFormat="false" ht="15" hidden="false" customHeight="false" outlineLevel="0" collapsed="false">
      <c r="A197" s="32" t="s">
        <v>271</v>
      </c>
      <c r="B197" s="41" t="s">
        <v>12</v>
      </c>
      <c r="C197" s="41" t="n">
        <v>10</v>
      </c>
      <c r="D197" s="27" t="s">
        <v>269</v>
      </c>
      <c r="E197" s="27" t="s">
        <v>199</v>
      </c>
      <c r="F197" s="56" t="s">
        <v>15</v>
      </c>
      <c r="G197" s="24" t="s">
        <v>262</v>
      </c>
    </row>
    <row r="198" customFormat="false" ht="15" hidden="false" customHeight="false" outlineLevel="0" collapsed="false">
      <c r="A198" s="32" t="s">
        <v>272</v>
      </c>
      <c r="B198" s="41" t="n">
        <v>450</v>
      </c>
      <c r="C198" s="41" t="n">
        <v>24</v>
      </c>
      <c r="D198" s="27" t="s">
        <v>273</v>
      </c>
      <c r="E198" s="27" t="s">
        <v>196</v>
      </c>
      <c r="F198" s="56" t="s">
        <v>15</v>
      </c>
      <c r="G198" s="24" t="s">
        <v>262</v>
      </c>
    </row>
    <row r="199" customFormat="false" ht="15" hidden="false" customHeight="false" outlineLevel="0" collapsed="false">
      <c r="A199" s="32" t="s">
        <v>274</v>
      </c>
      <c r="B199" s="41" t="n">
        <v>350</v>
      </c>
      <c r="C199" s="41" t="n">
        <v>20</v>
      </c>
      <c r="D199" s="27" t="s">
        <v>275</v>
      </c>
      <c r="E199" s="27" t="s">
        <v>276</v>
      </c>
      <c r="F199" s="56" t="s">
        <v>15</v>
      </c>
      <c r="G199" s="24" t="s">
        <v>262</v>
      </c>
    </row>
    <row r="200" customFormat="false" ht="15" hidden="false" customHeight="false" outlineLevel="0" collapsed="false">
      <c r="A200" s="32" t="s">
        <v>277</v>
      </c>
      <c r="B200" s="26" t="s">
        <v>278</v>
      </c>
      <c r="C200" s="41" t="n">
        <v>4</v>
      </c>
      <c r="D200" s="27" t="s">
        <v>279</v>
      </c>
      <c r="E200" s="27" t="s">
        <v>280</v>
      </c>
      <c r="F200" s="56" t="s">
        <v>15</v>
      </c>
      <c r="G200" s="24" t="s">
        <v>262</v>
      </c>
    </row>
    <row r="201" customFormat="false" ht="15" hidden="false" customHeight="false" outlineLevel="0" collapsed="false">
      <c r="A201" s="32" t="s">
        <v>281</v>
      </c>
      <c r="B201" s="26" t="s">
        <v>278</v>
      </c>
      <c r="C201" s="41" t="n">
        <v>4</v>
      </c>
      <c r="D201" s="27" t="s">
        <v>279</v>
      </c>
      <c r="E201" s="27" t="s">
        <v>280</v>
      </c>
      <c r="F201" s="56" t="s">
        <v>15</v>
      </c>
      <c r="G201" s="24" t="s">
        <v>262</v>
      </c>
    </row>
    <row r="202" customFormat="false" ht="15" hidden="false" customHeight="false" outlineLevel="0" collapsed="false">
      <c r="A202" s="32" t="s">
        <v>282</v>
      </c>
      <c r="B202" s="26" t="s">
        <v>278</v>
      </c>
      <c r="C202" s="41" t="n">
        <v>4</v>
      </c>
      <c r="D202" s="27" t="s">
        <v>279</v>
      </c>
      <c r="E202" s="27" t="s">
        <v>280</v>
      </c>
      <c r="F202" s="56" t="s">
        <v>15</v>
      </c>
      <c r="G202" s="24" t="s">
        <v>262</v>
      </c>
    </row>
    <row r="203" customFormat="false" ht="15" hidden="false" customHeight="false" outlineLevel="0" collapsed="false">
      <c r="A203" s="32" t="s">
        <v>283</v>
      </c>
      <c r="B203" s="67" t="s">
        <v>284</v>
      </c>
      <c r="C203" s="41" t="n">
        <v>6</v>
      </c>
      <c r="D203" s="27" t="s">
        <v>279</v>
      </c>
      <c r="E203" s="27" t="s">
        <v>280</v>
      </c>
      <c r="F203" s="56" t="s">
        <v>15</v>
      </c>
      <c r="G203" s="24" t="s">
        <v>262</v>
      </c>
    </row>
    <row r="204" customFormat="false" ht="15" hidden="false" customHeight="false" outlineLevel="0" collapsed="false">
      <c r="A204" s="32" t="s">
        <v>285</v>
      </c>
      <c r="B204" s="67" t="s">
        <v>284</v>
      </c>
      <c r="C204" s="41" t="n">
        <v>6</v>
      </c>
      <c r="D204" s="27" t="s">
        <v>279</v>
      </c>
      <c r="E204" s="27" t="s">
        <v>280</v>
      </c>
      <c r="F204" s="56" t="s">
        <v>15</v>
      </c>
      <c r="G204" s="24" t="s">
        <v>262</v>
      </c>
    </row>
    <row r="205" customFormat="false" ht="15" hidden="false" customHeight="false" outlineLevel="0" collapsed="false">
      <c r="A205" s="32" t="s">
        <v>286</v>
      </c>
      <c r="B205" s="67" t="n">
        <v>1.8</v>
      </c>
      <c r="C205" s="41" t="n">
        <v>4</v>
      </c>
      <c r="D205" s="27" t="s">
        <v>279</v>
      </c>
      <c r="E205" s="27" t="s">
        <v>280</v>
      </c>
      <c r="F205" s="56" t="s">
        <v>15</v>
      </c>
      <c r="G205" s="24" t="s">
        <v>262</v>
      </c>
    </row>
    <row r="206" customFormat="false" ht="15" hidden="false" customHeight="false" outlineLevel="0" collapsed="false">
      <c r="A206" s="32" t="s">
        <v>287</v>
      </c>
      <c r="B206" s="26" t="s">
        <v>288</v>
      </c>
      <c r="C206" s="41" t="n">
        <v>6</v>
      </c>
      <c r="D206" s="27" t="s">
        <v>279</v>
      </c>
      <c r="E206" s="27" t="s">
        <v>280</v>
      </c>
      <c r="F206" s="56" t="s">
        <v>15</v>
      </c>
      <c r="G206" s="24" t="s">
        <v>262</v>
      </c>
    </row>
    <row r="207" customFormat="false" ht="15" hidden="false" customHeight="false" outlineLevel="0" collapsed="false">
      <c r="A207" s="32" t="s">
        <v>289</v>
      </c>
      <c r="B207" s="26" t="s">
        <v>288</v>
      </c>
      <c r="C207" s="41" t="n">
        <v>6</v>
      </c>
      <c r="D207" s="27" t="s">
        <v>279</v>
      </c>
      <c r="E207" s="27" t="s">
        <v>280</v>
      </c>
      <c r="F207" s="56" t="s">
        <v>15</v>
      </c>
      <c r="G207" s="24" t="s">
        <v>262</v>
      </c>
    </row>
    <row r="208" customFormat="false" ht="15" hidden="false" customHeight="false" outlineLevel="0" collapsed="false">
      <c r="A208" s="32" t="s">
        <v>290</v>
      </c>
      <c r="B208" s="26" t="s">
        <v>291</v>
      </c>
      <c r="C208" s="41" t="n">
        <v>1</v>
      </c>
      <c r="D208" s="27" t="s">
        <v>279</v>
      </c>
      <c r="E208" s="27" t="s">
        <v>280</v>
      </c>
      <c r="F208" s="56" t="s">
        <v>15</v>
      </c>
      <c r="G208" s="24" t="s">
        <v>262</v>
      </c>
    </row>
    <row r="209" customFormat="false" ht="15" hidden="false" customHeight="false" outlineLevel="0" collapsed="false">
      <c r="A209" s="32" t="s">
        <v>292</v>
      </c>
      <c r="B209" s="26" t="s">
        <v>293</v>
      </c>
      <c r="C209" s="41" t="n">
        <v>6</v>
      </c>
      <c r="D209" s="27" t="s">
        <v>279</v>
      </c>
      <c r="E209" s="27" t="s">
        <v>280</v>
      </c>
      <c r="F209" s="56" t="s">
        <v>15</v>
      </c>
      <c r="G209" s="24" t="s">
        <v>262</v>
      </c>
    </row>
    <row r="210" customFormat="false" ht="15" hidden="false" customHeight="false" outlineLevel="0" collapsed="false">
      <c r="A210" s="32" t="s">
        <v>294</v>
      </c>
      <c r="B210" s="41" t="s">
        <v>295</v>
      </c>
      <c r="C210" s="41"/>
      <c r="D210" s="27" t="s">
        <v>269</v>
      </c>
      <c r="E210" s="27" t="s">
        <v>296</v>
      </c>
      <c r="F210" s="56" t="s">
        <v>15</v>
      </c>
      <c r="G210" s="24" t="s">
        <v>262</v>
      </c>
    </row>
    <row r="211" customFormat="false" ht="15" hidden="false" customHeight="false" outlineLevel="0" collapsed="false">
      <c r="A211" s="32" t="s">
        <v>297</v>
      </c>
      <c r="B211" s="41" t="s">
        <v>298</v>
      </c>
      <c r="C211" s="41"/>
      <c r="D211" s="27" t="s">
        <v>269</v>
      </c>
      <c r="E211" s="27" t="s">
        <v>296</v>
      </c>
      <c r="F211" s="56" t="s">
        <v>15</v>
      </c>
      <c r="G211" s="24" t="s">
        <v>262</v>
      </c>
    </row>
    <row r="212" customFormat="false" ht="15" hidden="false" customHeight="false" outlineLevel="0" collapsed="false">
      <c r="A212" s="32" t="s">
        <v>299</v>
      </c>
      <c r="B212" s="41" t="s">
        <v>300</v>
      </c>
      <c r="C212" s="41"/>
      <c r="D212" s="27" t="s">
        <v>269</v>
      </c>
      <c r="E212" s="27" t="s">
        <v>296</v>
      </c>
      <c r="F212" s="56" t="s">
        <v>15</v>
      </c>
      <c r="G212" s="24" t="s">
        <v>262</v>
      </c>
    </row>
    <row r="213" customFormat="false" ht="15" hidden="false" customHeight="false" outlineLevel="0" collapsed="false">
      <c r="A213" s="32" t="s">
        <v>301</v>
      </c>
      <c r="B213" s="41" t="s">
        <v>298</v>
      </c>
      <c r="C213" s="41"/>
      <c r="D213" s="27" t="s">
        <v>269</v>
      </c>
      <c r="E213" s="27" t="s">
        <v>296</v>
      </c>
      <c r="F213" s="56" t="s">
        <v>15</v>
      </c>
      <c r="G213" s="24" t="s">
        <v>262</v>
      </c>
    </row>
    <row r="214" customFormat="false" ht="15" hidden="false" customHeight="false" outlineLevel="0" collapsed="false">
      <c r="A214" s="32" t="s">
        <v>302</v>
      </c>
      <c r="B214" s="41" t="s">
        <v>300</v>
      </c>
      <c r="C214" s="41"/>
      <c r="D214" s="27" t="s">
        <v>269</v>
      </c>
      <c r="E214" s="27" t="s">
        <v>296</v>
      </c>
      <c r="F214" s="56" t="s">
        <v>15</v>
      </c>
      <c r="G214" s="24" t="s">
        <v>262</v>
      </c>
    </row>
    <row r="215" customFormat="false" ht="15" hidden="false" customHeight="false" outlineLevel="0" collapsed="false">
      <c r="A215" s="32" t="s">
        <v>303</v>
      </c>
      <c r="B215" s="41" t="s">
        <v>304</v>
      </c>
      <c r="C215" s="41"/>
      <c r="D215" s="27" t="s">
        <v>269</v>
      </c>
      <c r="E215" s="27" t="s">
        <v>296</v>
      </c>
      <c r="F215" s="56" t="s">
        <v>15</v>
      </c>
      <c r="G215" s="24" t="s">
        <v>262</v>
      </c>
    </row>
    <row r="216" customFormat="false" ht="15" hidden="false" customHeight="false" outlineLevel="0" collapsed="false">
      <c r="A216" s="32" t="s">
        <v>305</v>
      </c>
      <c r="B216" s="41" t="s">
        <v>298</v>
      </c>
      <c r="C216" s="41"/>
      <c r="D216" s="27" t="s">
        <v>269</v>
      </c>
      <c r="E216" s="27" t="s">
        <v>296</v>
      </c>
      <c r="F216" s="56" t="s">
        <v>15</v>
      </c>
      <c r="G216" s="24" t="s">
        <v>262</v>
      </c>
    </row>
    <row r="217" customFormat="false" ht="15" hidden="false" customHeight="false" outlineLevel="0" collapsed="false">
      <c r="A217" s="32" t="s">
        <v>306</v>
      </c>
      <c r="B217" s="41" t="s">
        <v>298</v>
      </c>
      <c r="C217" s="41"/>
      <c r="D217" s="27" t="s">
        <v>269</v>
      </c>
      <c r="E217" s="27" t="s">
        <v>307</v>
      </c>
      <c r="F217" s="56" t="s">
        <v>15</v>
      </c>
      <c r="G217" s="24" t="s">
        <v>262</v>
      </c>
    </row>
    <row r="218" customFormat="false" ht="15" hidden="false" customHeight="false" outlineLevel="0" collapsed="false">
      <c r="A218" s="32" t="s">
        <v>308</v>
      </c>
      <c r="B218" s="41" t="s">
        <v>298</v>
      </c>
      <c r="C218" s="41"/>
      <c r="D218" s="27" t="s">
        <v>309</v>
      </c>
      <c r="E218" s="27" t="s">
        <v>310</v>
      </c>
      <c r="F218" s="56" t="s">
        <v>15</v>
      </c>
      <c r="G218" s="24" t="s">
        <v>262</v>
      </c>
    </row>
    <row r="219" customFormat="false" ht="15" hidden="false" customHeight="false" outlineLevel="0" collapsed="false">
      <c r="A219" s="32" t="s">
        <v>311</v>
      </c>
      <c r="B219" s="41" t="s">
        <v>298</v>
      </c>
      <c r="C219" s="41"/>
      <c r="D219" s="27" t="s">
        <v>269</v>
      </c>
      <c r="E219" s="27" t="s">
        <v>296</v>
      </c>
      <c r="F219" s="56" t="s">
        <v>15</v>
      </c>
      <c r="G219" s="24" t="s">
        <v>262</v>
      </c>
    </row>
    <row r="220" customFormat="false" ht="15" hidden="false" customHeight="false" outlineLevel="0" collapsed="false">
      <c r="A220" s="32" t="s">
        <v>312</v>
      </c>
      <c r="B220" s="41" t="s">
        <v>313</v>
      </c>
      <c r="C220" s="41"/>
      <c r="D220" s="27" t="s">
        <v>269</v>
      </c>
      <c r="E220" s="27" t="s">
        <v>314</v>
      </c>
      <c r="F220" s="56" t="s">
        <v>15</v>
      </c>
      <c r="G220" s="24" t="s">
        <v>262</v>
      </c>
    </row>
    <row r="221" customFormat="false" ht="15" hidden="false" customHeight="false" outlineLevel="0" collapsed="false">
      <c r="A221" s="32" t="s">
        <v>315</v>
      </c>
      <c r="B221" s="41" t="s">
        <v>298</v>
      </c>
      <c r="C221" s="41"/>
      <c r="D221" s="27" t="s">
        <v>269</v>
      </c>
      <c r="E221" s="27"/>
      <c r="F221" s="56" t="s">
        <v>15</v>
      </c>
      <c r="G221" s="24" t="s">
        <v>262</v>
      </c>
    </row>
    <row r="222" customFormat="false" ht="15" hidden="false" customHeight="false" outlineLevel="0" collapsed="false">
      <c r="A222" s="32" t="s">
        <v>316</v>
      </c>
      <c r="B222" s="41" t="s">
        <v>317</v>
      </c>
      <c r="C222" s="41"/>
      <c r="D222" s="27" t="s">
        <v>269</v>
      </c>
      <c r="E222" s="27"/>
      <c r="F222" s="56" t="s">
        <v>15</v>
      </c>
      <c r="G222" s="24" t="s">
        <v>262</v>
      </c>
    </row>
    <row r="223" customFormat="false" ht="15" hidden="false" customHeight="false" outlineLevel="0" collapsed="false">
      <c r="A223" s="32" t="s">
        <v>318</v>
      </c>
      <c r="B223" s="41" t="s">
        <v>317</v>
      </c>
      <c r="C223" s="41"/>
      <c r="D223" s="27" t="s">
        <v>319</v>
      </c>
      <c r="E223" s="27"/>
      <c r="F223" s="56" t="s">
        <v>15</v>
      </c>
      <c r="G223" s="24" t="s">
        <v>262</v>
      </c>
    </row>
    <row r="224" customFormat="false" ht="15" hidden="false" customHeight="false" outlineLevel="0" collapsed="false">
      <c r="A224" s="32" t="s">
        <v>320</v>
      </c>
      <c r="B224" s="41" t="s">
        <v>321</v>
      </c>
      <c r="C224" s="41" t="n">
        <v>6</v>
      </c>
      <c r="D224" s="27" t="s">
        <v>322</v>
      </c>
      <c r="E224" s="27" t="s">
        <v>323</v>
      </c>
      <c r="F224" s="56" t="s">
        <v>15</v>
      </c>
      <c r="G224" s="24" t="s">
        <v>262</v>
      </c>
    </row>
    <row r="225" customFormat="false" ht="15" hidden="false" customHeight="false" outlineLevel="0" collapsed="false">
      <c r="A225" s="32" t="s">
        <v>324</v>
      </c>
      <c r="B225" s="41" t="s">
        <v>321</v>
      </c>
      <c r="C225" s="41" t="n">
        <v>6</v>
      </c>
      <c r="D225" s="27" t="s">
        <v>322</v>
      </c>
      <c r="E225" s="27" t="s">
        <v>323</v>
      </c>
      <c r="F225" s="56" t="s">
        <v>15</v>
      </c>
      <c r="G225" s="24" t="s">
        <v>262</v>
      </c>
    </row>
    <row r="226" customFormat="false" ht="15" hidden="false" customHeight="false" outlineLevel="0" collapsed="false">
      <c r="A226" s="32" t="s">
        <v>325</v>
      </c>
      <c r="B226" s="41" t="s">
        <v>321</v>
      </c>
      <c r="C226" s="41" t="n">
        <v>6</v>
      </c>
      <c r="D226" s="27" t="s">
        <v>322</v>
      </c>
      <c r="E226" s="27" t="s">
        <v>323</v>
      </c>
      <c r="F226" s="56" t="s">
        <v>15</v>
      </c>
      <c r="G226" s="24" t="s">
        <v>262</v>
      </c>
    </row>
    <row r="227" customFormat="false" ht="15" hidden="false" customHeight="false" outlineLevel="0" collapsed="false">
      <c r="A227" s="32" t="s">
        <v>326</v>
      </c>
      <c r="B227" s="41" t="s">
        <v>321</v>
      </c>
      <c r="C227" s="41" t="n">
        <v>6</v>
      </c>
      <c r="D227" s="27" t="s">
        <v>322</v>
      </c>
      <c r="E227" s="27" t="s">
        <v>323</v>
      </c>
      <c r="F227" s="56" t="s">
        <v>15</v>
      </c>
      <c r="G227" s="24" t="s">
        <v>262</v>
      </c>
    </row>
    <row r="228" customFormat="false" ht="15" hidden="false" customHeight="false" outlineLevel="0" collapsed="false">
      <c r="A228" s="32" t="s">
        <v>327</v>
      </c>
      <c r="B228" s="41" t="s">
        <v>321</v>
      </c>
      <c r="C228" s="41" t="n">
        <v>6</v>
      </c>
      <c r="D228" s="27" t="s">
        <v>322</v>
      </c>
      <c r="E228" s="27" t="s">
        <v>323</v>
      </c>
      <c r="F228" s="56" t="s">
        <v>15</v>
      </c>
      <c r="G228" s="24" t="s">
        <v>262</v>
      </c>
    </row>
    <row r="229" customFormat="false" ht="15" hidden="false" customHeight="false" outlineLevel="0" collapsed="false">
      <c r="A229" s="32" t="s">
        <v>328</v>
      </c>
      <c r="B229" s="41" t="s">
        <v>321</v>
      </c>
      <c r="C229" s="41" t="n">
        <v>6</v>
      </c>
      <c r="D229" s="27" t="s">
        <v>322</v>
      </c>
      <c r="E229" s="27" t="s">
        <v>323</v>
      </c>
      <c r="F229" s="56" t="s">
        <v>15</v>
      </c>
      <c r="G229" s="24" t="s">
        <v>262</v>
      </c>
    </row>
    <row r="230" customFormat="false" ht="15" hidden="false" customHeight="false" outlineLevel="0" collapsed="false">
      <c r="A230" s="32" t="s">
        <v>329</v>
      </c>
      <c r="B230" s="41" t="s">
        <v>321</v>
      </c>
      <c r="C230" s="41" t="n">
        <v>6</v>
      </c>
      <c r="D230" s="27" t="s">
        <v>330</v>
      </c>
      <c r="E230" s="27" t="s">
        <v>323</v>
      </c>
      <c r="F230" s="56" t="s">
        <v>15</v>
      </c>
      <c r="G230" s="24" t="s">
        <v>262</v>
      </c>
    </row>
    <row r="231" customFormat="false" ht="15" hidden="false" customHeight="false" outlineLevel="0" collapsed="false">
      <c r="A231" s="32" t="s">
        <v>331</v>
      </c>
      <c r="B231" s="41" t="s">
        <v>321</v>
      </c>
      <c r="C231" s="41" t="n">
        <v>6</v>
      </c>
      <c r="D231" s="27" t="s">
        <v>330</v>
      </c>
      <c r="E231" s="27" t="s">
        <v>323</v>
      </c>
      <c r="F231" s="56" t="s">
        <v>15</v>
      </c>
      <c r="G231" s="24" t="s">
        <v>262</v>
      </c>
    </row>
    <row r="232" customFormat="false" ht="15" hidden="false" customHeight="false" outlineLevel="0" collapsed="false">
      <c r="A232" s="32" t="s">
        <v>332</v>
      </c>
      <c r="B232" s="41" t="s">
        <v>321</v>
      </c>
      <c r="C232" s="41" t="n">
        <v>6</v>
      </c>
      <c r="D232" s="27" t="s">
        <v>322</v>
      </c>
      <c r="E232" s="27" t="s">
        <v>323</v>
      </c>
      <c r="F232" s="56" t="s">
        <v>15</v>
      </c>
      <c r="G232" s="24" t="s">
        <v>262</v>
      </c>
    </row>
    <row r="233" customFormat="false" ht="15" hidden="false" customHeight="false" outlineLevel="0" collapsed="false">
      <c r="A233" s="32" t="s">
        <v>333</v>
      </c>
      <c r="B233" s="41" t="s">
        <v>321</v>
      </c>
      <c r="C233" s="41" t="n">
        <v>6</v>
      </c>
      <c r="D233" s="27" t="s">
        <v>330</v>
      </c>
      <c r="E233" s="27" t="s">
        <v>323</v>
      </c>
      <c r="F233" s="56" t="s">
        <v>15</v>
      </c>
      <c r="G233" s="24" t="s">
        <v>262</v>
      </c>
    </row>
    <row r="234" customFormat="false" ht="15" hidden="false" customHeight="false" outlineLevel="0" collapsed="false">
      <c r="A234" s="32" t="s">
        <v>334</v>
      </c>
      <c r="B234" s="41" t="s">
        <v>321</v>
      </c>
      <c r="C234" s="41" t="n">
        <v>6</v>
      </c>
      <c r="D234" s="27" t="s">
        <v>330</v>
      </c>
      <c r="E234" s="27" t="s">
        <v>323</v>
      </c>
      <c r="F234" s="56" t="s">
        <v>15</v>
      </c>
      <c r="G234" s="24" t="s">
        <v>262</v>
      </c>
    </row>
    <row r="235" customFormat="false" ht="15" hidden="false" customHeight="false" outlineLevel="0" collapsed="false">
      <c r="A235" s="32" t="s">
        <v>335</v>
      </c>
      <c r="B235" s="41" t="s">
        <v>321</v>
      </c>
      <c r="C235" s="41" t="n">
        <v>6</v>
      </c>
      <c r="D235" s="27" t="s">
        <v>330</v>
      </c>
      <c r="E235" s="27" t="s">
        <v>323</v>
      </c>
      <c r="F235" s="56" t="s">
        <v>15</v>
      </c>
      <c r="G235" s="24" t="s">
        <v>262</v>
      </c>
    </row>
    <row r="236" customFormat="false" ht="15" hidden="false" customHeight="false" outlineLevel="0" collapsed="false">
      <c r="A236" s="32" t="s">
        <v>336</v>
      </c>
      <c r="B236" s="41" t="s">
        <v>337</v>
      </c>
      <c r="C236" s="41" t="n">
        <v>3</v>
      </c>
      <c r="D236" s="27" t="s">
        <v>330</v>
      </c>
      <c r="E236" s="27" t="s">
        <v>323</v>
      </c>
      <c r="F236" s="56" t="s">
        <v>15</v>
      </c>
      <c r="G236" s="24" t="s">
        <v>262</v>
      </c>
    </row>
    <row r="237" customFormat="false" ht="15" hidden="false" customHeight="false" outlineLevel="0" collapsed="false">
      <c r="A237" s="32" t="s">
        <v>338</v>
      </c>
      <c r="B237" s="41" t="s">
        <v>337</v>
      </c>
      <c r="C237" s="41" t="n">
        <v>3</v>
      </c>
      <c r="D237" s="27" t="s">
        <v>330</v>
      </c>
      <c r="E237" s="27" t="s">
        <v>323</v>
      </c>
      <c r="F237" s="56" t="s">
        <v>15</v>
      </c>
      <c r="G237" s="24" t="s">
        <v>262</v>
      </c>
    </row>
    <row r="238" customFormat="false" ht="15" hidden="false" customHeight="false" outlineLevel="0" collapsed="false">
      <c r="A238" s="32" t="s">
        <v>339</v>
      </c>
      <c r="B238" s="41" t="s">
        <v>337</v>
      </c>
      <c r="C238" s="41" t="n">
        <v>3</v>
      </c>
      <c r="D238" s="27" t="s">
        <v>322</v>
      </c>
      <c r="E238" s="27" t="s">
        <v>323</v>
      </c>
      <c r="F238" s="56" t="s">
        <v>15</v>
      </c>
      <c r="G238" s="24" t="s">
        <v>262</v>
      </c>
    </row>
    <row r="239" customFormat="false" ht="15" hidden="false" customHeight="false" outlineLevel="0" collapsed="false">
      <c r="A239" s="32" t="s">
        <v>340</v>
      </c>
      <c r="B239" s="41" t="s">
        <v>337</v>
      </c>
      <c r="C239" s="41" t="n">
        <v>3</v>
      </c>
      <c r="D239" s="27" t="s">
        <v>322</v>
      </c>
      <c r="E239" s="27" t="s">
        <v>323</v>
      </c>
      <c r="F239" s="56" t="s">
        <v>15</v>
      </c>
      <c r="G239" s="24" t="s">
        <v>262</v>
      </c>
    </row>
    <row r="240" customFormat="false" ht="15" hidden="false" customHeight="false" outlineLevel="0" collapsed="false">
      <c r="A240" s="32" t="s">
        <v>341</v>
      </c>
      <c r="B240" s="41" t="s">
        <v>337</v>
      </c>
      <c r="C240" s="41" t="n">
        <v>3</v>
      </c>
      <c r="D240" s="27" t="s">
        <v>342</v>
      </c>
      <c r="E240" s="27" t="s">
        <v>323</v>
      </c>
      <c r="F240" s="56" t="s">
        <v>15</v>
      </c>
      <c r="G240" s="24" t="s">
        <v>262</v>
      </c>
    </row>
    <row r="241" customFormat="false" ht="15" hidden="false" customHeight="false" outlineLevel="0" collapsed="false">
      <c r="A241" s="32" t="s">
        <v>343</v>
      </c>
      <c r="B241" s="41" t="s">
        <v>337</v>
      </c>
      <c r="C241" s="41" t="n">
        <v>3</v>
      </c>
      <c r="D241" s="27" t="s">
        <v>330</v>
      </c>
      <c r="E241" s="27" t="s">
        <v>323</v>
      </c>
      <c r="F241" s="56" t="s">
        <v>15</v>
      </c>
      <c r="G241" s="24" t="s">
        <v>262</v>
      </c>
    </row>
    <row r="242" customFormat="false" ht="15" hidden="false" customHeight="false" outlineLevel="0" collapsed="false">
      <c r="A242" s="32" t="s">
        <v>344</v>
      </c>
      <c r="B242" s="41" t="s">
        <v>337</v>
      </c>
      <c r="C242" s="41" t="n">
        <v>3</v>
      </c>
      <c r="D242" s="27" t="s">
        <v>330</v>
      </c>
      <c r="E242" s="27" t="s">
        <v>323</v>
      </c>
      <c r="F242" s="56" t="s">
        <v>15</v>
      </c>
      <c r="G242" s="24" t="s">
        <v>262</v>
      </c>
    </row>
    <row r="243" customFormat="false" ht="15" hidden="false" customHeight="false" outlineLevel="0" collapsed="false">
      <c r="A243" s="32" t="s">
        <v>345</v>
      </c>
      <c r="B243" s="41" t="s">
        <v>337</v>
      </c>
      <c r="C243" s="41" t="n">
        <v>3</v>
      </c>
      <c r="D243" s="27" t="s">
        <v>330</v>
      </c>
      <c r="E243" s="27" t="s">
        <v>323</v>
      </c>
      <c r="F243" s="56" t="s">
        <v>15</v>
      </c>
      <c r="G243" s="24" t="s">
        <v>262</v>
      </c>
    </row>
    <row r="244" customFormat="false" ht="15" hidden="false" customHeight="false" outlineLevel="0" collapsed="false">
      <c r="A244" s="32" t="s">
        <v>346</v>
      </c>
      <c r="B244" s="41" t="s">
        <v>337</v>
      </c>
      <c r="C244" s="41" t="n">
        <v>3</v>
      </c>
      <c r="D244" s="27" t="s">
        <v>330</v>
      </c>
      <c r="E244" s="27" t="s">
        <v>323</v>
      </c>
      <c r="F244" s="56" t="s">
        <v>15</v>
      </c>
      <c r="G244" s="24" t="s">
        <v>262</v>
      </c>
    </row>
    <row r="245" customFormat="false" ht="15" hidden="false" customHeight="false" outlineLevel="0" collapsed="false">
      <c r="A245" s="32" t="s">
        <v>347</v>
      </c>
      <c r="B245" s="41" t="s">
        <v>337</v>
      </c>
      <c r="C245" s="41" t="n">
        <v>3</v>
      </c>
      <c r="D245" s="27" t="s">
        <v>342</v>
      </c>
      <c r="E245" s="27" t="s">
        <v>323</v>
      </c>
      <c r="F245" s="56" t="s">
        <v>15</v>
      </c>
      <c r="G245" s="24" t="s">
        <v>262</v>
      </c>
    </row>
    <row r="246" customFormat="false" ht="15" hidden="false" customHeight="false" outlineLevel="0" collapsed="false">
      <c r="A246" s="32" t="s">
        <v>348</v>
      </c>
      <c r="B246" s="41" t="s">
        <v>337</v>
      </c>
      <c r="C246" s="41" t="n">
        <v>3</v>
      </c>
      <c r="D246" s="27" t="s">
        <v>330</v>
      </c>
      <c r="E246" s="27" t="s">
        <v>323</v>
      </c>
      <c r="F246" s="56" t="s">
        <v>15</v>
      </c>
      <c r="G246" s="24" t="s">
        <v>262</v>
      </c>
    </row>
    <row r="247" customFormat="false" ht="15" hidden="false" customHeight="false" outlineLevel="0" collapsed="false">
      <c r="A247" s="32" t="s">
        <v>349</v>
      </c>
      <c r="B247" s="41" t="s">
        <v>337</v>
      </c>
      <c r="C247" s="41" t="n">
        <v>3</v>
      </c>
      <c r="D247" s="27" t="s">
        <v>342</v>
      </c>
      <c r="E247" s="27" t="s">
        <v>323</v>
      </c>
      <c r="F247" s="56" t="s">
        <v>15</v>
      </c>
      <c r="G247" s="24" t="s">
        <v>262</v>
      </c>
    </row>
    <row r="248" customFormat="false" ht="15" hidden="false" customHeight="false" outlineLevel="0" collapsed="false">
      <c r="A248" s="32" t="s">
        <v>350</v>
      </c>
      <c r="B248" s="41" t="s">
        <v>337</v>
      </c>
      <c r="C248" s="41" t="n">
        <v>3</v>
      </c>
      <c r="D248" s="27" t="s">
        <v>342</v>
      </c>
      <c r="E248" s="27" t="s">
        <v>323</v>
      </c>
      <c r="F248" s="56" t="s">
        <v>15</v>
      </c>
      <c r="G248" s="24" t="s">
        <v>262</v>
      </c>
    </row>
    <row r="249" customFormat="false" ht="15" hidden="false" customHeight="false" outlineLevel="0" collapsed="false">
      <c r="A249" s="32" t="s">
        <v>351</v>
      </c>
      <c r="B249" s="41" t="s">
        <v>337</v>
      </c>
      <c r="C249" s="41" t="n">
        <v>3</v>
      </c>
      <c r="D249" s="27" t="s">
        <v>342</v>
      </c>
      <c r="E249" s="27" t="s">
        <v>323</v>
      </c>
      <c r="F249" s="56" t="s">
        <v>15</v>
      </c>
      <c r="G249" s="24" t="s">
        <v>262</v>
      </c>
    </row>
    <row r="250" customFormat="false" ht="15" hidden="false" customHeight="false" outlineLevel="0" collapsed="false">
      <c r="A250" s="32" t="s">
        <v>352</v>
      </c>
      <c r="B250" s="41" t="s">
        <v>337</v>
      </c>
      <c r="C250" s="41" t="n">
        <v>3</v>
      </c>
      <c r="D250" s="27" t="s">
        <v>342</v>
      </c>
      <c r="E250" s="27" t="s">
        <v>323</v>
      </c>
      <c r="F250" s="56" t="s">
        <v>15</v>
      </c>
      <c r="G250" s="24" t="s">
        <v>262</v>
      </c>
    </row>
    <row r="251" customFormat="false" ht="15" hidden="false" customHeight="false" outlineLevel="0" collapsed="false">
      <c r="A251" s="32" t="s">
        <v>353</v>
      </c>
      <c r="B251" s="41" t="s">
        <v>337</v>
      </c>
      <c r="C251" s="41" t="n">
        <v>3</v>
      </c>
      <c r="D251" s="27" t="s">
        <v>342</v>
      </c>
      <c r="E251" s="27" t="s">
        <v>323</v>
      </c>
      <c r="F251" s="56" t="s">
        <v>15</v>
      </c>
      <c r="G251" s="24" t="s">
        <v>262</v>
      </c>
    </row>
    <row r="252" customFormat="false" ht="15" hidden="false" customHeight="false" outlineLevel="0" collapsed="false">
      <c r="A252" s="32" t="s">
        <v>354</v>
      </c>
      <c r="B252" s="41" t="s">
        <v>337</v>
      </c>
      <c r="C252" s="41" t="n">
        <v>3</v>
      </c>
      <c r="D252" s="27" t="s">
        <v>342</v>
      </c>
      <c r="E252" s="27" t="s">
        <v>323</v>
      </c>
      <c r="F252" s="56" t="s">
        <v>15</v>
      </c>
      <c r="G252" s="24" t="s">
        <v>262</v>
      </c>
    </row>
    <row r="253" customFormat="false" ht="15" hidden="false" customHeight="false" outlineLevel="0" collapsed="false">
      <c r="A253" s="32" t="s">
        <v>355</v>
      </c>
      <c r="B253" s="41" t="s">
        <v>337</v>
      </c>
      <c r="C253" s="41" t="n">
        <v>3</v>
      </c>
      <c r="D253" s="27" t="s">
        <v>342</v>
      </c>
      <c r="E253" s="27" t="s">
        <v>323</v>
      </c>
      <c r="F253" s="56" t="s">
        <v>15</v>
      </c>
      <c r="G253" s="24" t="s">
        <v>262</v>
      </c>
    </row>
    <row r="254" customFormat="false" ht="15" hidden="false" customHeight="false" outlineLevel="0" collapsed="false">
      <c r="A254" s="32" t="s">
        <v>356</v>
      </c>
      <c r="B254" s="41" t="s">
        <v>337</v>
      </c>
      <c r="C254" s="41" t="n">
        <v>3</v>
      </c>
      <c r="D254" s="27" t="s">
        <v>342</v>
      </c>
      <c r="E254" s="27" t="s">
        <v>323</v>
      </c>
      <c r="F254" s="56" t="s">
        <v>15</v>
      </c>
      <c r="G254" s="24" t="s">
        <v>262</v>
      </c>
    </row>
    <row r="255" customFormat="false" ht="15" hidden="false" customHeight="false" outlineLevel="0" collapsed="false">
      <c r="A255" s="32" t="s">
        <v>357</v>
      </c>
      <c r="B255" s="41" t="s">
        <v>337</v>
      </c>
      <c r="C255" s="41" t="n">
        <v>3</v>
      </c>
      <c r="D255" s="27" t="s">
        <v>342</v>
      </c>
      <c r="E255" s="27" t="s">
        <v>323</v>
      </c>
      <c r="F255" s="56" t="s">
        <v>15</v>
      </c>
      <c r="G255" s="24" t="s">
        <v>262</v>
      </c>
    </row>
    <row r="256" customFormat="false" ht="15" hidden="false" customHeight="false" outlineLevel="0" collapsed="false">
      <c r="A256" s="32" t="s">
        <v>358</v>
      </c>
      <c r="B256" s="41" t="s">
        <v>337</v>
      </c>
      <c r="C256" s="41" t="n">
        <v>3</v>
      </c>
      <c r="D256" s="27" t="s">
        <v>342</v>
      </c>
      <c r="E256" s="27" t="s">
        <v>323</v>
      </c>
      <c r="F256" s="56" t="s">
        <v>15</v>
      </c>
      <c r="G256" s="24" t="s">
        <v>262</v>
      </c>
    </row>
    <row r="257" customFormat="false" ht="15" hidden="false" customHeight="false" outlineLevel="0" collapsed="false">
      <c r="A257" s="32" t="s">
        <v>359</v>
      </c>
      <c r="B257" s="41" t="s">
        <v>337</v>
      </c>
      <c r="C257" s="41" t="n">
        <v>3</v>
      </c>
      <c r="D257" s="27" t="s">
        <v>342</v>
      </c>
      <c r="E257" s="27" t="s">
        <v>323</v>
      </c>
      <c r="F257" s="56" t="s">
        <v>15</v>
      </c>
      <c r="G257" s="24" t="s">
        <v>262</v>
      </c>
    </row>
    <row r="258" customFormat="false" ht="15" hidden="false" customHeight="false" outlineLevel="0" collapsed="false">
      <c r="A258" s="32" t="s">
        <v>360</v>
      </c>
      <c r="B258" s="41" t="s">
        <v>337</v>
      </c>
      <c r="C258" s="41" t="n">
        <v>3</v>
      </c>
      <c r="D258" s="27" t="s">
        <v>342</v>
      </c>
      <c r="E258" s="27" t="s">
        <v>323</v>
      </c>
      <c r="F258" s="56" t="s">
        <v>15</v>
      </c>
      <c r="G258" s="24" t="s">
        <v>262</v>
      </c>
    </row>
    <row r="259" customFormat="false" ht="15" hidden="false" customHeight="false" outlineLevel="0" collapsed="false">
      <c r="A259" s="32" t="s">
        <v>361</v>
      </c>
      <c r="B259" s="41" t="s">
        <v>337</v>
      </c>
      <c r="C259" s="41" t="n">
        <v>3</v>
      </c>
      <c r="D259" s="27" t="s">
        <v>342</v>
      </c>
      <c r="E259" s="27" t="s">
        <v>323</v>
      </c>
      <c r="F259" s="56" t="s">
        <v>15</v>
      </c>
      <c r="G259" s="24" t="s">
        <v>262</v>
      </c>
    </row>
    <row r="260" customFormat="false" ht="15" hidden="false" customHeight="false" outlineLevel="0" collapsed="false">
      <c r="A260" s="32" t="s">
        <v>362</v>
      </c>
      <c r="B260" s="41" t="s">
        <v>363</v>
      </c>
      <c r="C260" s="41" t="n">
        <v>3</v>
      </c>
      <c r="D260" s="27" t="s">
        <v>342</v>
      </c>
      <c r="E260" s="27" t="s">
        <v>323</v>
      </c>
      <c r="F260" s="56" t="s">
        <v>15</v>
      </c>
      <c r="G260" s="24" t="s">
        <v>262</v>
      </c>
    </row>
    <row r="261" customFormat="false" ht="15" hidden="false" customHeight="false" outlineLevel="0" collapsed="false">
      <c r="A261" s="32" t="s">
        <v>364</v>
      </c>
      <c r="B261" s="41" t="s">
        <v>337</v>
      </c>
      <c r="C261" s="41" t="n">
        <v>3</v>
      </c>
      <c r="D261" s="27" t="s">
        <v>365</v>
      </c>
      <c r="E261" s="27" t="s">
        <v>323</v>
      </c>
      <c r="F261" s="56" t="s">
        <v>15</v>
      </c>
      <c r="G261" s="24" t="s">
        <v>262</v>
      </c>
    </row>
    <row r="262" customFormat="false" ht="15" hidden="false" customHeight="false" outlineLevel="0" collapsed="false">
      <c r="A262" s="32" t="s">
        <v>366</v>
      </c>
      <c r="B262" s="41" t="s">
        <v>337</v>
      </c>
      <c r="C262" s="41" t="n">
        <v>3</v>
      </c>
      <c r="D262" s="27" t="s">
        <v>365</v>
      </c>
      <c r="E262" s="27" t="s">
        <v>323</v>
      </c>
      <c r="F262" s="56" t="s">
        <v>15</v>
      </c>
      <c r="G262" s="24" t="s">
        <v>262</v>
      </c>
    </row>
    <row r="263" customFormat="false" ht="15" hidden="false" customHeight="false" outlineLevel="0" collapsed="false">
      <c r="A263" s="32" t="s">
        <v>367</v>
      </c>
      <c r="B263" s="41" t="s">
        <v>337</v>
      </c>
      <c r="C263" s="41" t="n">
        <v>3</v>
      </c>
      <c r="D263" s="27" t="s">
        <v>365</v>
      </c>
      <c r="E263" s="27" t="s">
        <v>323</v>
      </c>
      <c r="F263" s="56" t="s">
        <v>15</v>
      </c>
      <c r="G263" s="24" t="s">
        <v>262</v>
      </c>
    </row>
    <row r="264" customFormat="false" ht="15" hidden="false" customHeight="false" outlineLevel="0" collapsed="false">
      <c r="A264" s="33" t="s">
        <v>368</v>
      </c>
      <c r="B264" s="59" t="s">
        <v>337</v>
      </c>
      <c r="C264" s="59" t="n">
        <v>3</v>
      </c>
      <c r="D264" s="60" t="s">
        <v>365</v>
      </c>
      <c r="E264" s="60" t="s">
        <v>323</v>
      </c>
      <c r="F264" s="61" t="s">
        <v>15</v>
      </c>
      <c r="G264" s="24" t="s">
        <v>262</v>
      </c>
    </row>
    <row r="265" s="14" customFormat="true" ht="17.35" hidden="false" customHeight="false" outlineLevel="0" collapsed="false">
      <c r="A265" s="62" t="s">
        <v>369</v>
      </c>
      <c r="B265" s="62"/>
      <c r="C265" s="62"/>
      <c r="D265" s="62"/>
      <c r="E265" s="62"/>
      <c r="F265" s="62"/>
      <c r="G265" s="13"/>
    </row>
    <row r="266" s="64" customFormat="true" ht="27.7" hidden="false" customHeight="false" outlineLevel="0" collapsed="false">
      <c r="A266" s="48" t="s">
        <v>4</v>
      </c>
      <c r="B266" s="49" t="s">
        <v>5</v>
      </c>
      <c r="C266" s="49" t="s">
        <v>6</v>
      </c>
      <c r="D266" s="49" t="s">
        <v>7</v>
      </c>
      <c r="E266" s="49" t="s">
        <v>8</v>
      </c>
      <c r="F266" s="50" t="s">
        <v>9</v>
      </c>
      <c r="G266" s="18" t="s">
        <v>10</v>
      </c>
    </row>
    <row r="267" customFormat="false" ht="15" hidden="false" customHeight="false" outlineLevel="0" collapsed="false">
      <c r="A267" s="51" t="s">
        <v>370</v>
      </c>
      <c r="B267" s="65" t="n">
        <v>45</v>
      </c>
      <c r="C267" s="65" t="n">
        <v>36</v>
      </c>
      <c r="D267" s="53" t="s">
        <v>371</v>
      </c>
      <c r="E267" s="53" t="s">
        <v>372</v>
      </c>
      <c r="F267" s="54" t="s">
        <v>15</v>
      </c>
      <c r="G267" s="24" t="s">
        <v>373</v>
      </c>
    </row>
    <row r="268" customFormat="false" ht="15" hidden="false" customHeight="false" outlineLevel="0" collapsed="false">
      <c r="A268" s="32" t="s">
        <v>374</v>
      </c>
      <c r="B268" s="26" t="n">
        <v>45</v>
      </c>
      <c r="C268" s="26" t="n">
        <v>36</v>
      </c>
      <c r="D268" s="27" t="s">
        <v>371</v>
      </c>
      <c r="E268" s="27" t="s">
        <v>372</v>
      </c>
      <c r="F268" s="56" t="s">
        <v>15</v>
      </c>
      <c r="G268" s="24" t="s">
        <v>373</v>
      </c>
    </row>
    <row r="269" customFormat="false" ht="15" hidden="false" customHeight="false" outlineLevel="0" collapsed="false">
      <c r="A269" s="32" t="s">
        <v>375</v>
      </c>
      <c r="B269" s="26" t="n">
        <v>45</v>
      </c>
      <c r="C269" s="26" t="n">
        <v>36</v>
      </c>
      <c r="D269" s="27" t="s">
        <v>371</v>
      </c>
      <c r="E269" s="27" t="s">
        <v>372</v>
      </c>
      <c r="F269" s="56" t="s">
        <v>15</v>
      </c>
      <c r="G269" s="24" t="s">
        <v>373</v>
      </c>
    </row>
    <row r="270" customFormat="false" ht="15" hidden="false" customHeight="false" outlineLevel="0" collapsed="false">
      <c r="A270" s="32" t="s">
        <v>376</v>
      </c>
      <c r="B270" s="26" t="n">
        <v>45</v>
      </c>
      <c r="C270" s="26" t="n">
        <v>36</v>
      </c>
      <c r="D270" s="27" t="s">
        <v>371</v>
      </c>
      <c r="E270" s="27" t="s">
        <v>372</v>
      </c>
      <c r="F270" s="56" t="s">
        <v>15</v>
      </c>
      <c r="G270" s="24" t="s">
        <v>373</v>
      </c>
    </row>
    <row r="271" customFormat="false" ht="15" hidden="false" customHeight="false" outlineLevel="0" collapsed="false">
      <c r="A271" s="32" t="s">
        <v>377</v>
      </c>
      <c r="B271" s="26" t="n">
        <v>45</v>
      </c>
      <c r="C271" s="26" t="n">
        <v>36</v>
      </c>
      <c r="D271" s="27" t="s">
        <v>371</v>
      </c>
      <c r="E271" s="27" t="s">
        <v>372</v>
      </c>
      <c r="F271" s="56" t="s">
        <v>15</v>
      </c>
      <c r="G271" s="24" t="s">
        <v>373</v>
      </c>
    </row>
    <row r="272" customFormat="false" ht="15" hidden="false" customHeight="false" outlineLevel="0" collapsed="false">
      <c r="A272" s="32" t="s">
        <v>378</v>
      </c>
      <c r="B272" s="26" t="n">
        <v>60</v>
      </c>
      <c r="C272" s="26" t="n">
        <v>36</v>
      </c>
      <c r="D272" s="27" t="s">
        <v>371</v>
      </c>
      <c r="E272" s="27" t="s">
        <v>372</v>
      </c>
      <c r="F272" s="56" t="s">
        <v>15</v>
      </c>
      <c r="G272" s="24" t="s">
        <v>373</v>
      </c>
    </row>
    <row r="273" customFormat="false" ht="15" hidden="false" customHeight="false" outlineLevel="0" collapsed="false">
      <c r="A273" s="32" t="s">
        <v>379</v>
      </c>
      <c r="B273" s="26" t="n">
        <v>60</v>
      </c>
      <c r="C273" s="26" t="n">
        <v>36</v>
      </c>
      <c r="D273" s="27" t="s">
        <v>371</v>
      </c>
      <c r="E273" s="27" t="s">
        <v>372</v>
      </c>
      <c r="F273" s="56" t="s">
        <v>15</v>
      </c>
      <c r="G273" s="24" t="s">
        <v>373</v>
      </c>
    </row>
    <row r="274" customFormat="false" ht="15" hidden="false" customHeight="false" outlineLevel="0" collapsed="false">
      <c r="A274" s="32" t="s">
        <v>380</v>
      </c>
      <c r="B274" s="26" t="n">
        <v>60</v>
      </c>
      <c r="C274" s="26" t="n">
        <v>36</v>
      </c>
      <c r="D274" s="27" t="s">
        <v>371</v>
      </c>
      <c r="E274" s="27" t="s">
        <v>372</v>
      </c>
      <c r="F274" s="56" t="s">
        <v>15</v>
      </c>
      <c r="G274" s="24" t="s">
        <v>373</v>
      </c>
    </row>
    <row r="275" customFormat="false" ht="15" hidden="false" customHeight="false" outlineLevel="0" collapsed="false">
      <c r="A275" s="32" t="s">
        <v>381</v>
      </c>
      <c r="B275" s="26" t="n">
        <v>60</v>
      </c>
      <c r="C275" s="26" t="n">
        <v>36</v>
      </c>
      <c r="D275" s="27" t="s">
        <v>371</v>
      </c>
      <c r="E275" s="27" t="s">
        <v>372</v>
      </c>
      <c r="F275" s="56" t="s">
        <v>15</v>
      </c>
      <c r="G275" s="24" t="s">
        <v>373</v>
      </c>
    </row>
    <row r="276" customFormat="false" ht="15" hidden="false" customHeight="false" outlineLevel="0" collapsed="false">
      <c r="A276" s="32" t="s">
        <v>382</v>
      </c>
      <c r="B276" s="26" t="n">
        <v>60</v>
      </c>
      <c r="C276" s="26" t="n">
        <v>36</v>
      </c>
      <c r="D276" s="27" t="s">
        <v>371</v>
      </c>
      <c r="E276" s="27" t="s">
        <v>372</v>
      </c>
      <c r="F276" s="56" t="s">
        <v>15</v>
      </c>
      <c r="G276" s="24" t="s">
        <v>373</v>
      </c>
    </row>
    <row r="277" customFormat="false" ht="15" hidden="false" customHeight="false" outlineLevel="0" collapsed="false">
      <c r="A277" s="32" t="s">
        <v>383</v>
      </c>
      <c r="B277" s="26" t="n">
        <v>60</v>
      </c>
      <c r="C277" s="26" t="n">
        <v>36</v>
      </c>
      <c r="D277" s="27" t="s">
        <v>371</v>
      </c>
      <c r="E277" s="27" t="s">
        <v>372</v>
      </c>
      <c r="F277" s="56" t="s">
        <v>15</v>
      </c>
      <c r="G277" s="24" t="s">
        <v>373</v>
      </c>
    </row>
    <row r="278" customFormat="false" ht="15" hidden="false" customHeight="false" outlineLevel="0" collapsed="false">
      <c r="A278" s="32" t="s">
        <v>384</v>
      </c>
      <c r="B278" s="26" t="n">
        <v>60</v>
      </c>
      <c r="C278" s="26" t="n">
        <v>36</v>
      </c>
      <c r="D278" s="27" t="s">
        <v>371</v>
      </c>
      <c r="E278" s="27" t="s">
        <v>372</v>
      </c>
      <c r="F278" s="56" t="s">
        <v>15</v>
      </c>
      <c r="G278" s="24" t="s">
        <v>373</v>
      </c>
    </row>
    <row r="279" customFormat="false" ht="15" hidden="false" customHeight="false" outlineLevel="0" collapsed="false">
      <c r="A279" s="32" t="s">
        <v>385</v>
      </c>
      <c r="B279" s="26" t="n">
        <v>60</v>
      </c>
      <c r="C279" s="26" t="n">
        <v>36</v>
      </c>
      <c r="D279" s="27" t="s">
        <v>371</v>
      </c>
      <c r="E279" s="27" t="s">
        <v>372</v>
      </c>
      <c r="F279" s="56" t="s">
        <v>15</v>
      </c>
      <c r="G279" s="24" t="s">
        <v>373</v>
      </c>
    </row>
    <row r="280" customFormat="false" ht="15" hidden="false" customHeight="false" outlineLevel="0" collapsed="false">
      <c r="A280" s="32" t="s">
        <v>386</v>
      </c>
      <c r="B280" s="26" t="n">
        <v>60</v>
      </c>
      <c r="C280" s="26" t="n">
        <v>36</v>
      </c>
      <c r="D280" s="27" t="s">
        <v>371</v>
      </c>
      <c r="E280" s="27" t="s">
        <v>372</v>
      </c>
      <c r="F280" s="56" t="s">
        <v>15</v>
      </c>
      <c r="G280" s="24" t="s">
        <v>373</v>
      </c>
    </row>
    <row r="281" customFormat="false" ht="15" hidden="false" customHeight="false" outlineLevel="0" collapsed="false">
      <c r="A281" s="33" t="s">
        <v>387</v>
      </c>
      <c r="B281" s="34" t="n">
        <v>60</v>
      </c>
      <c r="C281" s="34" t="n">
        <v>36</v>
      </c>
      <c r="D281" s="60" t="s">
        <v>371</v>
      </c>
      <c r="E281" s="60" t="s">
        <v>372</v>
      </c>
      <c r="F281" s="61" t="s">
        <v>15</v>
      </c>
      <c r="G281" s="24" t="s">
        <v>373</v>
      </c>
    </row>
  </sheetData>
  <autoFilter ref="E1:E264"/>
  <mergeCells count="8">
    <mergeCell ref="A8:F8"/>
    <mergeCell ref="A14:F14"/>
    <mergeCell ref="A45:F45"/>
    <mergeCell ref="A52:F52"/>
    <mergeCell ref="A99:F99"/>
    <mergeCell ref="A176:F176"/>
    <mergeCell ref="A188:F188"/>
    <mergeCell ref="A265:F265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68" width="10.83"/>
    <col collapsed="false" customWidth="true" hidden="false" outlineLevel="0" max="2" min="2" style="68" width="45.16"/>
    <col collapsed="false" customWidth="true" hidden="false" outlineLevel="0" max="3" min="3" style="69" width="9.33"/>
    <col collapsed="false" customWidth="true" hidden="false" outlineLevel="0" max="4" min="4" style="68" width="16.83"/>
    <col collapsed="false" customWidth="true" hidden="false" outlineLevel="0" max="5" min="5" style="70" width="22.5"/>
    <col collapsed="false" customWidth="true" hidden="false" outlineLevel="0" max="6" min="6" style="70" width="20.33"/>
    <col collapsed="false" customWidth="true" hidden="false" outlineLevel="0" max="7" min="7" style="70" width="23.16"/>
    <col collapsed="false" customWidth="true" hidden="false" outlineLevel="0" max="8" min="8" style="70" width="21.16"/>
    <col collapsed="false" customWidth="false" hidden="false" outlineLevel="0" max="16384" min="9" style="68" width="10.83"/>
  </cols>
  <sheetData>
    <row r="1" customFormat="false" ht="15" hidden="false" customHeight="false" outlineLevel="0" collapsed="false">
      <c r="D1" s="71" t="s">
        <v>0</v>
      </c>
      <c r="G1" s="71" t="s">
        <v>388</v>
      </c>
    </row>
    <row r="2" customFormat="false" ht="15" hidden="false" customHeight="false" outlineLevel="0" collapsed="false">
      <c r="C2" s="68"/>
      <c r="D2" s="71" t="s">
        <v>389</v>
      </c>
      <c r="G2" s="71" t="s">
        <v>390</v>
      </c>
    </row>
    <row r="3" customFormat="false" ht="15" hidden="false" customHeight="false" outlineLevel="0" collapsed="false">
      <c r="D3" s="72"/>
      <c r="G3" s="73" t="s">
        <v>391</v>
      </c>
    </row>
    <row r="4" customFormat="false" ht="15" hidden="false" customHeight="false" outlineLevel="0" collapsed="false">
      <c r="D4" s="74"/>
    </row>
    <row r="5" customFormat="false" ht="36" hidden="false" customHeight="true" outlineLevel="0" collapsed="false">
      <c r="A5" s="68" t="s">
        <v>392</v>
      </c>
      <c r="B5" s="75" t="s">
        <v>4</v>
      </c>
      <c r="C5" s="76" t="s">
        <v>393</v>
      </c>
      <c r="D5" s="76" t="s">
        <v>394</v>
      </c>
      <c r="E5" s="77" t="s">
        <v>395</v>
      </c>
      <c r="F5" s="77" t="s">
        <v>396</v>
      </c>
      <c r="G5" s="77" t="s">
        <v>397</v>
      </c>
      <c r="H5" s="78" t="s">
        <v>398</v>
      </c>
    </row>
    <row r="6" customFormat="false" ht="15" hidden="false" customHeight="false" outlineLevel="0" collapsed="false">
      <c r="A6" s="68" t="n">
        <v>800244</v>
      </c>
      <c r="B6" s="79" t="s">
        <v>399</v>
      </c>
      <c r="C6" s="80" t="s">
        <v>400</v>
      </c>
      <c r="D6" s="81" t="n">
        <v>10</v>
      </c>
      <c r="E6" s="82" t="n">
        <v>58.63104</v>
      </c>
      <c r="F6" s="82" t="n">
        <v>64.494144</v>
      </c>
      <c r="G6" s="82" t="n">
        <v>586.3104</v>
      </c>
      <c r="H6" s="83" t="n">
        <v>644.94144</v>
      </c>
    </row>
    <row r="7" customFormat="false" ht="15" hidden="false" customHeight="false" outlineLevel="0" collapsed="false">
      <c r="A7" s="68" t="n">
        <v>800302</v>
      </c>
      <c r="B7" s="79" t="s">
        <v>401</v>
      </c>
      <c r="C7" s="80" t="s">
        <v>400</v>
      </c>
      <c r="D7" s="81" t="n">
        <v>10</v>
      </c>
      <c r="E7" s="82" t="n">
        <v>58.63104</v>
      </c>
      <c r="F7" s="82" t="n">
        <v>64.494144</v>
      </c>
      <c r="G7" s="82" t="n">
        <v>586.3104</v>
      </c>
      <c r="H7" s="83" t="n">
        <v>644.94144</v>
      </c>
    </row>
    <row r="8" customFormat="false" ht="15" hidden="false" customHeight="false" outlineLevel="0" collapsed="false">
      <c r="A8" s="68" t="n">
        <v>800245</v>
      </c>
      <c r="B8" s="79" t="s">
        <v>402</v>
      </c>
      <c r="C8" s="80" t="s">
        <v>400</v>
      </c>
      <c r="D8" s="81" t="n">
        <v>10</v>
      </c>
      <c r="E8" s="82" t="n">
        <v>63.504</v>
      </c>
      <c r="F8" s="82" t="n">
        <v>69.8544</v>
      </c>
      <c r="G8" s="82" t="n">
        <v>635.04</v>
      </c>
      <c r="H8" s="83" t="n">
        <v>698.544</v>
      </c>
    </row>
    <row r="9" customFormat="false" ht="15" hidden="false" customHeight="false" outlineLevel="0" collapsed="false">
      <c r="A9" s="68" t="n">
        <v>40439</v>
      </c>
      <c r="B9" s="79" t="s">
        <v>403</v>
      </c>
      <c r="C9" s="80" t="s">
        <v>404</v>
      </c>
      <c r="D9" s="81" t="n">
        <v>18</v>
      </c>
      <c r="E9" s="82" t="n">
        <v>50.0256</v>
      </c>
      <c r="F9" s="82" t="n">
        <v>55.02816</v>
      </c>
      <c r="G9" s="82" t="n">
        <v>900.4608</v>
      </c>
      <c r="H9" s="83" t="n">
        <v>990.50688</v>
      </c>
    </row>
    <row r="10" customFormat="false" ht="15" hidden="false" customHeight="false" outlineLevel="0" collapsed="false">
      <c r="A10" s="68" t="n">
        <v>48484</v>
      </c>
      <c r="B10" s="79" t="s">
        <v>405</v>
      </c>
      <c r="C10" s="80" t="s">
        <v>406</v>
      </c>
      <c r="D10" s="81" t="n">
        <v>14</v>
      </c>
      <c r="E10" s="82" t="n">
        <v>36</v>
      </c>
      <c r="F10" s="82" t="n">
        <v>39.6</v>
      </c>
      <c r="G10" s="82" t="n">
        <v>504</v>
      </c>
      <c r="H10" s="83" t="n">
        <v>554.4</v>
      </c>
    </row>
    <row r="11" customFormat="false" ht="15" hidden="false" customHeight="false" outlineLevel="0" collapsed="false">
      <c r="A11" s="68" t="n">
        <v>800261</v>
      </c>
      <c r="B11" s="79" t="s">
        <v>407</v>
      </c>
      <c r="C11" s="80" t="s">
        <v>406</v>
      </c>
      <c r="D11" s="81" t="n">
        <v>14</v>
      </c>
      <c r="E11" s="82" t="n">
        <v>36</v>
      </c>
      <c r="F11" s="82" t="n">
        <v>39.6</v>
      </c>
      <c r="G11" s="82" t="n">
        <v>504</v>
      </c>
      <c r="H11" s="83" t="n">
        <v>554.4</v>
      </c>
    </row>
    <row r="12" customFormat="false" ht="15" hidden="false" customHeight="false" outlineLevel="0" collapsed="false">
      <c r="A12" s="68" t="n">
        <v>800224</v>
      </c>
      <c r="B12" s="79" t="s">
        <v>408</v>
      </c>
      <c r="C12" s="80" t="s">
        <v>409</v>
      </c>
      <c r="D12" s="81" t="n">
        <v>14</v>
      </c>
      <c r="E12" s="82" t="n">
        <v>36</v>
      </c>
      <c r="F12" s="82" t="n">
        <v>39.6</v>
      </c>
      <c r="G12" s="82" t="n">
        <v>504</v>
      </c>
      <c r="H12" s="83" t="n">
        <v>554.4</v>
      </c>
    </row>
    <row r="13" customFormat="false" ht="15" hidden="false" customHeight="false" outlineLevel="0" collapsed="false">
      <c r="A13" s="68" t="n">
        <v>44691</v>
      </c>
      <c r="B13" s="79" t="s">
        <v>410</v>
      </c>
      <c r="C13" s="80" t="s">
        <v>409</v>
      </c>
      <c r="D13" s="81" t="n">
        <v>14</v>
      </c>
      <c r="E13" s="82" t="n">
        <v>36</v>
      </c>
      <c r="F13" s="82" t="n">
        <v>39.6</v>
      </c>
      <c r="G13" s="82" t="n">
        <v>504</v>
      </c>
      <c r="H13" s="83" t="n">
        <v>554.4</v>
      </c>
    </row>
    <row r="14" customFormat="false" ht="15" hidden="false" customHeight="false" outlineLevel="0" collapsed="false">
      <c r="A14" s="68" t="n">
        <v>29759</v>
      </c>
      <c r="B14" s="79" t="s">
        <v>411</v>
      </c>
      <c r="C14" s="80" t="s">
        <v>412</v>
      </c>
      <c r="D14" s="81" t="n">
        <v>10</v>
      </c>
      <c r="E14" s="82" t="n">
        <v>69.58656</v>
      </c>
      <c r="F14" s="82" t="n">
        <v>76.545216</v>
      </c>
      <c r="G14" s="82" t="n">
        <v>695.8656</v>
      </c>
      <c r="H14" s="83" t="n">
        <v>765.45216</v>
      </c>
    </row>
    <row r="15" customFormat="false" ht="15" hidden="false" customHeight="false" outlineLevel="0" collapsed="false">
      <c r="A15" s="68" t="n">
        <v>29760</v>
      </c>
      <c r="B15" s="79" t="s">
        <v>413</v>
      </c>
      <c r="C15" s="80" t="s">
        <v>412</v>
      </c>
      <c r="D15" s="81" t="n">
        <v>10</v>
      </c>
      <c r="E15" s="82" t="n">
        <v>77.29344</v>
      </c>
      <c r="F15" s="82" t="n">
        <v>85.022784</v>
      </c>
      <c r="G15" s="82" t="n">
        <v>772.9344</v>
      </c>
      <c r="H15" s="83" t="n">
        <v>850.22784</v>
      </c>
    </row>
    <row r="16" customFormat="false" ht="15" hidden="false" customHeight="false" outlineLevel="0" collapsed="false">
      <c r="A16" s="68" t="n">
        <v>29761</v>
      </c>
      <c r="B16" s="79" t="s">
        <v>414</v>
      </c>
      <c r="C16" s="80" t="s">
        <v>412</v>
      </c>
      <c r="D16" s="81" t="n">
        <v>10</v>
      </c>
      <c r="E16" s="82" t="n">
        <v>73.6128</v>
      </c>
      <c r="F16" s="82" t="n">
        <v>80.97408</v>
      </c>
      <c r="G16" s="82" t="n">
        <v>736.128</v>
      </c>
      <c r="H16" s="83" t="n">
        <v>809.7408</v>
      </c>
    </row>
    <row r="17" customFormat="false" ht="15" hidden="false" customHeight="false" outlineLevel="0" collapsed="false">
      <c r="A17" s="68" t="n">
        <v>31694</v>
      </c>
      <c r="B17" s="79" t="s">
        <v>415</v>
      </c>
      <c r="C17" s="80" t="s">
        <v>412</v>
      </c>
      <c r="D17" s="81" t="n">
        <v>10</v>
      </c>
      <c r="E17" s="82" t="n">
        <v>73.6128</v>
      </c>
      <c r="F17" s="82" t="n">
        <v>80.97408</v>
      </c>
      <c r="G17" s="82" t="n">
        <v>736.128</v>
      </c>
      <c r="H17" s="83" t="n">
        <v>809.7408</v>
      </c>
    </row>
    <row r="18" customFormat="false" ht="15" hidden="false" customHeight="false" outlineLevel="0" collapsed="false">
      <c r="A18" s="68" t="n">
        <v>46544</v>
      </c>
      <c r="B18" s="79" t="s">
        <v>416</v>
      </c>
      <c r="C18" s="80" t="s">
        <v>417</v>
      </c>
      <c r="D18" s="81" t="n">
        <v>12</v>
      </c>
      <c r="E18" s="82" t="n">
        <v>44</v>
      </c>
      <c r="F18" s="82" t="n">
        <v>48.4</v>
      </c>
      <c r="G18" s="82" t="n">
        <v>528</v>
      </c>
      <c r="H18" s="83" t="n">
        <v>580.8</v>
      </c>
    </row>
    <row r="19" customFormat="false" ht="15" hidden="false" customHeight="false" outlineLevel="0" collapsed="false">
      <c r="A19" s="68" t="n">
        <v>46543</v>
      </c>
      <c r="B19" s="79" t="s">
        <v>418</v>
      </c>
      <c r="C19" s="80" t="s">
        <v>417</v>
      </c>
      <c r="D19" s="81" t="n">
        <v>12</v>
      </c>
      <c r="E19" s="82" t="n">
        <v>44</v>
      </c>
      <c r="F19" s="82" t="n">
        <v>48.4</v>
      </c>
      <c r="G19" s="82" t="n">
        <v>528</v>
      </c>
      <c r="H19" s="83" t="n">
        <v>580.8</v>
      </c>
    </row>
    <row r="20" customFormat="false" ht="6" hidden="false" customHeight="true" outlineLevel="0" collapsed="false">
      <c r="A20" s="84"/>
      <c r="B20" s="85"/>
      <c r="C20" s="86"/>
      <c r="D20" s="87"/>
      <c r="E20" s="88"/>
      <c r="F20" s="88"/>
      <c r="G20" s="88"/>
      <c r="H20" s="89"/>
    </row>
    <row r="21" customFormat="false" ht="15" hidden="false" customHeight="false" outlineLevel="0" collapsed="false">
      <c r="A21" s="68" t="n">
        <v>800258</v>
      </c>
      <c r="B21" s="79" t="s">
        <v>419</v>
      </c>
      <c r="C21" s="80" t="s">
        <v>420</v>
      </c>
      <c r="D21" s="81" t="n">
        <v>15</v>
      </c>
      <c r="E21" s="82" t="n">
        <v>56.8</v>
      </c>
      <c r="F21" s="82" t="n">
        <v>62.48</v>
      </c>
      <c r="G21" s="82" t="n">
        <v>852</v>
      </c>
      <c r="H21" s="83" t="n">
        <v>937.2</v>
      </c>
    </row>
    <row r="22" customFormat="false" ht="15" hidden="false" customHeight="false" outlineLevel="0" collapsed="false">
      <c r="A22" s="68" t="n">
        <v>800259</v>
      </c>
      <c r="B22" s="79" t="s">
        <v>421</v>
      </c>
      <c r="C22" s="80" t="s">
        <v>420</v>
      </c>
      <c r="D22" s="81" t="n">
        <v>15</v>
      </c>
      <c r="E22" s="82" t="n">
        <v>56.8</v>
      </c>
      <c r="F22" s="82" t="n">
        <v>62.48</v>
      </c>
      <c r="G22" s="82" t="n">
        <v>852</v>
      </c>
      <c r="H22" s="83" t="n">
        <v>937.2</v>
      </c>
    </row>
    <row r="23" customFormat="false" ht="15" hidden="false" customHeight="false" outlineLevel="0" collapsed="false">
      <c r="A23" s="68" t="n">
        <v>46028</v>
      </c>
      <c r="B23" s="79" t="s">
        <v>422</v>
      </c>
      <c r="C23" s="80" t="s">
        <v>423</v>
      </c>
      <c r="D23" s="81" t="n">
        <v>18</v>
      </c>
      <c r="E23" s="82" t="n">
        <v>42.12</v>
      </c>
      <c r="F23" s="82" t="n">
        <v>46.332</v>
      </c>
      <c r="G23" s="82" t="n">
        <v>758.16</v>
      </c>
      <c r="H23" s="83" t="n">
        <v>833.976</v>
      </c>
    </row>
    <row r="24" customFormat="false" ht="15" hidden="false" customHeight="false" outlineLevel="0" collapsed="false">
      <c r="A24" s="68" t="n">
        <v>46031</v>
      </c>
      <c r="B24" s="79" t="s">
        <v>424</v>
      </c>
      <c r="C24" s="80" t="s">
        <v>423</v>
      </c>
      <c r="D24" s="81" t="n">
        <v>18</v>
      </c>
      <c r="E24" s="82" t="n">
        <v>42.12</v>
      </c>
      <c r="F24" s="82" t="n">
        <v>46.332</v>
      </c>
      <c r="G24" s="82" t="n">
        <v>758.16</v>
      </c>
      <c r="H24" s="83" t="n">
        <v>833.976</v>
      </c>
    </row>
    <row r="25" customFormat="false" ht="15" hidden="false" customHeight="false" outlineLevel="0" collapsed="false">
      <c r="A25" s="68" t="n">
        <v>46032</v>
      </c>
      <c r="B25" s="79" t="s">
        <v>425</v>
      </c>
      <c r="C25" s="80" t="s">
        <v>423</v>
      </c>
      <c r="D25" s="81" t="n">
        <v>18</v>
      </c>
      <c r="E25" s="82" t="n">
        <v>42.12</v>
      </c>
      <c r="F25" s="82" t="n">
        <v>46.332</v>
      </c>
      <c r="G25" s="82" t="n">
        <v>758.16</v>
      </c>
      <c r="H25" s="83" t="n">
        <v>833.976</v>
      </c>
    </row>
    <row r="26" customFormat="false" ht="15" hidden="false" customHeight="false" outlineLevel="0" collapsed="false">
      <c r="A26" s="68" t="n">
        <v>47666</v>
      </c>
      <c r="B26" s="79" t="s">
        <v>426</v>
      </c>
      <c r="C26" s="80" t="s">
        <v>427</v>
      </c>
      <c r="D26" s="81" t="n">
        <v>27</v>
      </c>
      <c r="E26" s="82" t="n">
        <v>10.368</v>
      </c>
      <c r="F26" s="82" t="n">
        <v>11.4048</v>
      </c>
      <c r="G26" s="82" t="n">
        <v>279.936</v>
      </c>
      <c r="H26" s="83" t="n">
        <v>307.9296</v>
      </c>
    </row>
    <row r="27" customFormat="false" ht="15" hidden="false" customHeight="false" outlineLevel="0" collapsed="false">
      <c r="A27" s="68" t="n">
        <v>47667</v>
      </c>
      <c r="B27" s="79" t="s">
        <v>428</v>
      </c>
      <c r="C27" s="80" t="s">
        <v>427</v>
      </c>
      <c r="D27" s="81" t="n">
        <v>27</v>
      </c>
      <c r="E27" s="82" t="n">
        <v>10.368</v>
      </c>
      <c r="F27" s="82" t="n">
        <v>11.4048</v>
      </c>
      <c r="G27" s="82" t="n">
        <v>279.936</v>
      </c>
      <c r="H27" s="83" t="n">
        <v>307.9296</v>
      </c>
    </row>
    <row r="28" customFormat="false" ht="15" hidden="false" customHeight="false" outlineLevel="0" collapsed="false">
      <c r="A28" s="68" t="n">
        <v>32240</v>
      </c>
      <c r="B28" s="79" t="s">
        <v>429</v>
      </c>
      <c r="C28" s="80" t="s">
        <v>423</v>
      </c>
      <c r="D28" s="81" t="n">
        <v>15</v>
      </c>
      <c r="E28" s="82" t="n">
        <v>51.80544</v>
      </c>
      <c r="F28" s="82" t="n">
        <v>56.985984</v>
      </c>
      <c r="G28" s="82" t="n">
        <v>777.0816</v>
      </c>
      <c r="H28" s="83" t="n">
        <v>854.78976</v>
      </c>
    </row>
    <row r="29" customFormat="false" ht="15" hidden="false" customHeight="false" outlineLevel="0" collapsed="false">
      <c r="A29" s="68" t="n">
        <v>32236</v>
      </c>
      <c r="B29" s="79" t="s">
        <v>430</v>
      </c>
      <c r="C29" s="80" t="s">
        <v>423</v>
      </c>
      <c r="D29" s="81" t="n">
        <v>15</v>
      </c>
      <c r="E29" s="82" t="n">
        <v>54.3456</v>
      </c>
      <c r="F29" s="82" t="n">
        <v>59.78016</v>
      </c>
      <c r="G29" s="82" t="n">
        <v>815.184</v>
      </c>
      <c r="H29" s="83" t="n">
        <v>896.7024</v>
      </c>
    </row>
    <row r="30" customFormat="false" ht="15" hidden="false" customHeight="false" outlineLevel="0" collapsed="false">
      <c r="A30" s="68" t="n">
        <v>32233</v>
      </c>
      <c r="B30" s="79" t="s">
        <v>431</v>
      </c>
      <c r="C30" s="80" t="s">
        <v>423</v>
      </c>
      <c r="D30" s="81" t="n">
        <v>15</v>
      </c>
      <c r="E30" s="82" t="n">
        <v>54.3456</v>
      </c>
      <c r="F30" s="82" t="n">
        <v>59.78016</v>
      </c>
      <c r="G30" s="82" t="n">
        <v>815.184</v>
      </c>
      <c r="H30" s="83" t="n">
        <v>896.7024</v>
      </c>
    </row>
    <row r="31" customFormat="false" ht="15" hidden="false" customHeight="false" outlineLevel="0" collapsed="false">
      <c r="A31" s="68" t="n">
        <v>32252</v>
      </c>
      <c r="B31" s="79" t="s">
        <v>432</v>
      </c>
      <c r="C31" s="80" t="s">
        <v>423</v>
      </c>
      <c r="D31" s="81" t="n">
        <v>15</v>
      </c>
      <c r="E31" s="82" t="n">
        <v>54.3456</v>
      </c>
      <c r="F31" s="82" t="n">
        <v>59.78016</v>
      </c>
      <c r="G31" s="82" t="n">
        <v>815.184</v>
      </c>
      <c r="H31" s="83" t="n">
        <v>896.7024</v>
      </c>
    </row>
    <row r="32" customFormat="false" ht="15" hidden="false" customHeight="false" outlineLevel="0" collapsed="false">
      <c r="A32" s="68" t="n">
        <v>44084</v>
      </c>
      <c r="B32" s="79" t="s">
        <v>433</v>
      </c>
      <c r="C32" s="80" t="s">
        <v>12</v>
      </c>
      <c r="D32" s="81" t="n">
        <v>10</v>
      </c>
      <c r="E32" s="82" t="n">
        <v>106.92864</v>
      </c>
      <c r="F32" s="82" t="n">
        <v>117.621504</v>
      </c>
      <c r="G32" s="82" t="n">
        <v>1069.2864</v>
      </c>
      <c r="H32" s="83" t="n">
        <v>1176.21504</v>
      </c>
    </row>
    <row r="33" customFormat="false" ht="15" hidden="false" customHeight="false" outlineLevel="0" collapsed="false">
      <c r="A33" s="68" t="n">
        <v>44085</v>
      </c>
      <c r="B33" s="79" t="s">
        <v>434</v>
      </c>
      <c r="C33" s="80" t="s">
        <v>12</v>
      </c>
      <c r="D33" s="81" t="n">
        <v>10</v>
      </c>
      <c r="E33" s="82" t="n">
        <v>106.92864</v>
      </c>
      <c r="F33" s="82" t="n">
        <v>117.621504</v>
      </c>
      <c r="G33" s="82" t="n">
        <v>1069.2864</v>
      </c>
      <c r="H33" s="83" t="n">
        <v>1176.21504</v>
      </c>
    </row>
    <row r="34" customFormat="false" ht="15" hidden="false" customHeight="false" outlineLevel="0" collapsed="false">
      <c r="A34" s="68" t="n">
        <v>800665</v>
      </c>
      <c r="B34" s="79" t="s">
        <v>435</v>
      </c>
      <c r="C34" s="80" t="s">
        <v>436</v>
      </c>
      <c r="D34" s="81" t="n">
        <v>20</v>
      </c>
      <c r="E34" s="82" t="n">
        <v>36.28</v>
      </c>
      <c r="F34" s="82" t="n">
        <v>39.908</v>
      </c>
      <c r="G34" s="82" t="n">
        <v>725.6</v>
      </c>
      <c r="H34" s="83" t="n">
        <v>798.16</v>
      </c>
    </row>
    <row r="35" customFormat="false" ht="15" hidden="false" customHeight="false" outlineLevel="0" collapsed="false">
      <c r="A35" s="68" t="n">
        <v>800684</v>
      </c>
      <c r="B35" s="79" t="s">
        <v>437</v>
      </c>
      <c r="C35" s="80" t="s">
        <v>436</v>
      </c>
      <c r="D35" s="81" t="n">
        <v>20</v>
      </c>
      <c r="E35" s="82" t="n">
        <v>36.28</v>
      </c>
      <c r="F35" s="82" t="n">
        <v>39.908</v>
      </c>
      <c r="G35" s="82" t="n">
        <v>725.6</v>
      </c>
      <c r="H35" s="83" t="n">
        <v>798.16</v>
      </c>
    </row>
    <row r="36" customFormat="false" ht="15" hidden="false" customHeight="false" outlineLevel="0" collapsed="false">
      <c r="A36" s="68" t="n">
        <v>39713</v>
      </c>
      <c r="B36" s="79" t="s">
        <v>438</v>
      </c>
      <c r="C36" s="80" t="s">
        <v>439</v>
      </c>
      <c r="D36" s="81" t="n">
        <v>15</v>
      </c>
      <c r="E36" s="82" t="n">
        <v>22.896</v>
      </c>
      <c r="F36" s="82" t="n">
        <v>25.1856</v>
      </c>
      <c r="G36" s="82" t="n">
        <v>343.44</v>
      </c>
      <c r="H36" s="83" t="n">
        <v>377.784</v>
      </c>
    </row>
    <row r="37" customFormat="false" ht="15" hidden="false" customHeight="false" outlineLevel="0" collapsed="false">
      <c r="A37" s="68" t="n">
        <v>40346</v>
      </c>
      <c r="B37" s="79" t="s">
        <v>440</v>
      </c>
      <c r="C37" s="80" t="s">
        <v>439</v>
      </c>
      <c r="D37" s="81" t="n">
        <v>15</v>
      </c>
      <c r="E37" s="82" t="n">
        <v>23.6736</v>
      </c>
      <c r="F37" s="82" t="n">
        <v>26.04096</v>
      </c>
      <c r="G37" s="82" t="n">
        <v>355.104</v>
      </c>
      <c r="H37" s="83" t="n">
        <v>390.6144</v>
      </c>
    </row>
    <row r="38" customFormat="false" ht="15" hidden="false" customHeight="false" outlineLevel="0" collapsed="false">
      <c r="A38" s="68" t="n">
        <v>29769</v>
      </c>
      <c r="B38" s="79" t="s">
        <v>441</v>
      </c>
      <c r="C38" s="80" t="s">
        <v>439</v>
      </c>
      <c r="D38" s="81" t="n">
        <v>15</v>
      </c>
      <c r="E38" s="82" t="n">
        <v>23.6736</v>
      </c>
      <c r="F38" s="82" t="n">
        <v>26.04096</v>
      </c>
      <c r="G38" s="82" t="n">
        <v>355.104</v>
      </c>
      <c r="H38" s="83" t="n">
        <v>390.6144</v>
      </c>
    </row>
    <row r="39" customFormat="false" ht="15" hidden="false" customHeight="false" outlineLevel="0" collapsed="false">
      <c r="A39" s="68" t="n">
        <v>29768</v>
      </c>
      <c r="B39" s="79" t="s">
        <v>442</v>
      </c>
      <c r="C39" s="80" t="s">
        <v>439</v>
      </c>
      <c r="D39" s="81" t="n">
        <v>15</v>
      </c>
      <c r="E39" s="82" t="n">
        <v>23.6736</v>
      </c>
      <c r="F39" s="82" t="n">
        <v>26.04096</v>
      </c>
      <c r="G39" s="82" t="n">
        <v>355.104</v>
      </c>
      <c r="H39" s="83" t="n">
        <v>390.6144</v>
      </c>
    </row>
    <row r="40" customFormat="false" ht="6" hidden="false" customHeight="true" outlineLevel="0" collapsed="false">
      <c r="A40" s="84"/>
      <c r="B40" s="85"/>
      <c r="C40" s="86"/>
      <c r="D40" s="87"/>
      <c r="E40" s="88"/>
      <c r="F40" s="88"/>
      <c r="G40" s="88"/>
      <c r="H40" s="89"/>
    </row>
    <row r="41" customFormat="false" ht="15" hidden="false" customHeight="false" outlineLevel="0" collapsed="false">
      <c r="A41" s="68" t="n">
        <v>800136</v>
      </c>
      <c r="B41" s="79" t="s">
        <v>443</v>
      </c>
      <c r="C41" s="80" t="s">
        <v>444</v>
      </c>
      <c r="D41" s="81" t="n">
        <v>6</v>
      </c>
      <c r="E41" s="82" t="n">
        <v>60.8256</v>
      </c>
      <c r="F41" s="82" t="n">
        <v>72.99072</v>
      </c>
      <c r="G41" s="82" t="n">
        <v>364.9536</v>
      </c>
      <c r="H41" s="83" t="n">
        <v>437.94432</v>
      </c>
    </row>
    <row r="42" customFormat="false" ht="15" hidden="false" customHeight="false" outlineLevel="0" collapsed="false">
      <c r="A42" s="68" t="n">
        <v>800137</v>
      </c>
      <c r="B42" s="79" t="s">
        <v>445</v>
      </c>
      <c r="C42" s="80" t="s">
        <v>444</v>
      </c>
      <c r="D42" s="81" t="n">
        <v>6</v>
      </c>
      <c r="E42" s="82" t="n">
        <v>60.8256</v>
      </c>
      <c r="F42" s="82" t="n">
        <v>72.99072</v>
      </c>
      <c r="G42" s="82" t="n">
        <v>364.9536</v>
      </c>
      <c r="H42" s="83" t="n">
        <v>437.94432</v>
      </c>
    </row>
    <row r="43" customFormat="false" ht="15" hidden="false" customHeight="false" outlineLevel="0" collapsed="false">
      <c r="A43" s="68" t="n">
        <v>48205</v>
      </c>
      <c r="B43" s="79" t="s">
        <v>446</v>
      </c>
      <c r="C43" s="80" t="s">
        <v>447</v>
      </c>
      <c r="D43" s="81" t="n">
        <v>12</v>
      </c>
      <c r="E43" s="82" t="n">
        <v>31.968</v>
      </c>
      <c r="F43" s="82" t="n">
        <v>38.3616</v>
      </c>
      <c r="G43" s="82" t="n">
        <v>383.616</v>
      </c>
      <c r="H43" s="83" t="n">
        <v>460.3392</v>
      </c>
    </row>
    <row r="44" customFormat="false" ht="15" hidden="false" customHeight="false" outlineLevel="0" collapsed="false">
      <c r="A44" s="68" t="n">
        <v>48204</v>
      </c>
      <c r="B44" s="90" t="s">
        <v>448</v>
      </c>
      <c r="C44" s="91" t="s">
        <v>447</v>
      </c>
      <c r="D44" s="92" t="n">
        <v>12</v>
      </c>
      <c r="E44" s="93" t="n">
        <v>31.968</v>
      </c>
      <c r="F44" s="93" t="n">
        <v>38.3616</v>
      </c>
      <c r="G44" s="93" t="n">
        <v>383.616</v>
      </c>
      <c r="H44" s="94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95" width="11.83"/>
    <col collapsed="false" customWidth="true" hidden="false" outlineLevel="0" max="2" min="2" style="95" width="73.67"/>
    <col collapsed="false" customWidth="true" hidden="false" outlineLevel="0" max="3" min="3" style="95" width="15.66"/>
    <col collapsed="false" customWidth="false" hidden="false" outlineLevel="0" max="4" min="4" style="95" width="11.5"/>
    <col collapsed="false" customWidth="true" hidden="false" outlineLevel="0" max="5" min="5" style="95" width="27.34"/>
    <col collapsed="false" customWidth="true" hidden="false" outlineLevel="0" max="6" min="6" style="95" width="29.33"/>
    <col collapsed="false" customWidth="true" hidden="false" outlineLevel="0" max="10" min="7" style="96" width="11.83"/>
    <col collapsed="false" customWidth="true" hidden="false" outlineLevel="0" max="11" min="11" style="96" width="21.83"/>
    <col collapsed="false" customWidth="false" hidden="false" outlineLevel="0" max="245" min="12" style="95" width="11.5"/>
  </cols>
  <sheetData>
    <row r="1" customFormat="false" ht="14.25" hidden="false" customHeight="true" outlineLevel="0" collapsed="false">
      <c r="A1" s="97"/>
      <c r="B1" s="97"/>
      <c r="C1" s="98"/>
      <c r="D1" s="99"/>
      <c r="E1" s="97"/>
      <c r="F1" s="100"/>
      <c r="G1" s="101"/>
      <c r="H1" s="101"/>
      <c r="I1" s="101"/>
      <c r="J1" s="101"/>
    </row>
    <row r="2" customFormat="false" ht="18" hidden="false" customHeight="true" outlineLevel="0" collapsed="false">
      <c r="A2" s="97"/>
      <c r="B2" s="97"/>
      <c r="C2" s="102" t="s">
        <v>0</v>
      </c>
      <c r="D2" s="99"/>
      <c r="E2" s="97"/>
      <c r="F2" s="103"/>
      <c r="G2" s="101"/>
      <c r="H2" s="104"/>
      <c r="I2" s="101"/>
      <c r="J2" s="104"/>
      <c r="K2" s="105"/>
    </row>
    <row r="3" customFormat="false" ht="18" hidden="false" customHeight="true" outlineLevel="0" collapsed="false">
      <c r="A3" s="97"/>
      <c r="B3" s="97"/>
      <c r="C3" s="102" t="s">
        <v>449</v>
      </c>
      <c r="D3" s="99"/>
      <c r="E3" s="97"/>
      <c r="F3" s="103"/>
      <c r="G3" s="101"/>
      <c r="H3" s="104"/>
      <c r="I3" s="101"/>
      <c r="J3" s="104"/>
      <c r="K3" s="105"/>
    </row>
    <row r="4" customFormat="false" ht="18" hidden="false" customHeight="true" outlineLevel="0" collapsed="false">
      <c r="A4" s="97"/>
      <c r="B4" s="97"/>
      <c r="C4" s="98"/>
      <c r="D4" s="99"/>
      <c r="E4" s="97"/>
      <c r="F4" s="103"/>
      <c r="G4" s="101"/>
      <c r="H4" s="104"/>
      <c r="I4" s="101"/>
      <c r="J4" s="104"/>
      <c r="K4" s="105"/>
    </row>
    <row r="5" customFormat="false" ht="14.25" hidden="false" customHeight="true" outlineLevel="0" collapsed="false">
      <c r="A5" s="97"/>
      <c r="B5" s="97"/>
      <c r="C5" s="98"/>
      <c r="D5" s="99"/>
      <c r="E5" s="97"/>
      <c r="F5" s="103"/>
      <c r="G5" s="101"/>
      <c r="H5" s="106"/>
      <c r="I5" s="101"/>
      <c r="J5" s="106"/>
      <c r="K5" s="105"/>
    </row>
    <row r="6" customFormat="false" ht="15" hidden="false" customHeight="true" outlineLevel="0" collapsed="false">
      <c r="A6" s="97"/>
      <c r="B6" s="107"/>
      <c r="C6" s="108"/>
      <c r="D6" s="109"/>
      <c r="E6" s="107"/>
      <c r="F6" s="110"/>
      <c r="G6" s="111"/>
      <c r="H6" s="111"/>
      <c r="I6" s="111"/>
      <c r="J6" s="111"/>
      <c r="K6" s="105"/>
    </row>
    <row r="7" customFormat="false" ht="37.3" hidden="false" customHeight="false" outlineLevel="0" collapsed="false">
      <c r="A7" s="112"/>
      <c r="B7" s="113" t="s">
        <v>4</v>
      </c>
      <c r="C7" s="114" t="s">
        <v>450</v>
      </c>
      <c r="D7" s="114" t="s">
        <v>451</v>
      </c>
      <c r="E7" s="114" t="s">
        <v>7</v>
      </c>
      <c r="F7" s="114" t="s">
        <v>452</v>
      </c>
      <c r="G7" s="115" t="s">
        <v>453</v>
      </c>
      <c r="H7" s="116" t="s">
        <v>454</v>
      </c>
      <c r="I7" s="115" t="s">
        <v>455</v>
      </c>
      <c r="J7" s="116" t="s">
        <v>456</v>
      </c>
      <c r="K7" s="105"/>
    </row>
    <row r="8" customFormat="false" ht="15" hidden="false" customHeight="true" outlineLevel="0" collapsed="false">
      <c r="A8" s="112"/>
      <c r="B8" s="117" t="s">
        <v>134</v>
      </c>
      <c r="C8" s="117"/>
      <c r="D8" s="117"/>
      <c r="E8" s="117"/>
      <c r="F8" s="117"/>
      <c r="G8" s="117"/>
      <c r="H8" s="117"/>
      <c r="I8" s="117"/>
      <c r="J8" s="117"/>
      <c r="K8" s="105"/>
    </row>
    <row r="9" customFormat="false" ht="17.35" hidden="false" customHeight="false" outlineLevel="0" collapsed="false">
      <c r="A9" s="112"/>
      <c r="B9" s="118" t="s">
        <v>457</v>
      </c>
      <c r="C9" s="118"/>
      <c r="D9" s="118"/>
      <c r="E9" s="118"/>
      <c r="F9" s="118"/>
      <c r="G9" s="118"/>
      <c r="H9" s="118"/>
      <c r="I9" s="118"/>
      <c r="J9" s="118"/>
      <c r="K9" s="105"/>
    </row>
    <row r="10" customFormat="false" ht="17.25" hidden="false" customHeight="true" outlineLevel="0" collapsed="false">
      <c r="A10" s="119" t="n">
        <v>47346</v>
      </c>
      <c r="B10" s="120" t="s">
        <v>458</v>
      </c>
      <c r="C10" s="121" t="str">
        <f aca="false">VLOOKUP(A10,[1]HoReCa!$A$7:$L$38,4,0)</f>
        <v>12 шт, 350г</v>
      </c>
      <c r="D10" s="121" t="n">
        <f aca="false">VLOOKUP(A10,[1]HoReCa!$A$7:$L$38,5,0)</f>
        <v>15</v>
      </c>
      <c r="E10" s="122" t="s">
        <v>81</v>
      </c>
      <c r="F10" s="122" t="s">
        <v>459</v>
      </c>
      <c r="G10" s="123" t="n">
        <v>68.73984</v>
      </c>
      <c r="H10" s="123" t="n">
        <v>1031.0976</v>
      </c>
      <c r="I10" s="123" t="n">
        <v>75.613824</v>
      </c>
      <c r="J10" s="124" t="n">
        <v>1134.20736</v>
      </c>
      <c r="K10" s="105" t="e">
        <f aca="false">VLOOKUP(A10,[2]HoReCa!$A$7:$L$41,9,0)</f>
        <v>#N/A</v>
      </c>
      <c r="L10" s="105" t="e">
        <f aca="false">VLOOKUP(A10,[2]HoReCa!$A$7:$L$41,11,0)</f>
        <v>#N/A</v>
      </c>
      <c r="M10" s="105" t="e">
        <f aca="false">VLOOKUP(A10,[2]HoReCa!$A$7:$L$41,10,0)</f>
        <v>#N/A</v>
      </c>
      <c r="N10" s="105" t="e">
        <f aca="false">VLOOKUP(A10,[2]HoReCa!$A$7:$L$41,12,0)</f>
        <v>#N/A</v>
      </c>
    </row>
    <row r="11" customFormat="false" ht="17.25" hidden="false" customHeight="true" outlineLevel="0" collapsed="false">
      <c r="A11" s="119" t="n">
        <v>47324</v>
      </c>
      <c r="B11" s="120" t="s">
        <v>222</v>
      </c>
      <c r="C11" s="125" t="str">
        <f aca="false">VLOOKUP(A11,[1]HoReCa!$A$7:$L$38,4,0)</f>
        <v>12 шт, 500г</v>
      </c>
      <c r="D11" s="125" t="n">
        <f aca="false">VLOOKUP(A11,[1]HoReCa!$A$7:$L$38,5,0)</f>
        <v>10</v>
      </c>
      <c r="E11" s="126" t="s">
        <v>81</v>
      </c>
      <c r="F11" s="126" t="s">
        <v>459</v>
      </c>
      <c r="G11" s="127" t="n">
        <v>71.53056</v>
      </c>
      <c r="H11" s="127" t="n">
        <v>715.3056</v>
      </c>
      <c r="I11" s="127" t="n">
        <v>78.683616</v>
      </c>
      <c r="J11" s="128" t="n">
        <v>786.83616</v>
      </c>
      <c r="K11" s="105" t="e">
        <f aca="false">VLOOKUP(A11,[2]HoReCa!$A$7:$L$41,9,0)</f>
        <v>#N/A</v>
      </c>
      <c r="L11" s="105" t="e">
        <f aca="false">VLOOKUP(A11,[2]HoReCa!$A$7:$L$41,11,0)</f>
        <v>#N/A</v>
      </c>
      <c r="M11" s="105" t="e">
        <f aca="false">VLOOKUP(A11,[2]HoReCa!$A$7:$L$41,10,0)</f>
        <v>#N/A</v>
      </c>
      <c r="N11" s="105" t="e">
        <f aca="false">VLOOKUP(A11,[2]HoReCa!$A$7:$L$41,12,0)</f>
        <v>#N/A</v>
      </c>
    </row>
    <row r="12" customFormat="false" ht="17.25" hidden="false" customHeight="true" outlineLevel="0" collapsed="false">
      <c r="A12" s="129" t="n">
        <v>44703</v>
      </c>
      <c r="B12" s="130" t="s">
        <v>220</v>
      </c>
      <c r="C12" s="131" t="str">
        <f aca="false">VLOOKUP(A12,[1]HoReCa!$A$7:$L$38,4,0)</f>
        <v>12 шт, 800г</v>
      </c>
      <c r="D12" s="131" t="n">
        <f aca="false">VLOOKUP(A12,[1]HoReCa!$A$7:$L$38,5,0)</f>
        <v>10</v>
      </c>
      <c r="E12" s="132" t="s">
        <v>81</v>
      </c>
      <c r="F12" s="132" t="s">
        <v>459</v>
      </c>
      <c r="G12" s="133" t="n">
        <v>72.6516</v>
      </c>
      <c r="H12" s="133" t="n">
        <v>726.516</v>
      </c>
      <c r="I12" s="133" t="n">
        <v>79.91676</v>
      </c>
      <c r="J12" s="134" t="n">
        <v>799.1676</v>
      </c>
      <c r="K12" s="135" t="e">
        <f aca="false">VLOOKUP(A12,[2]HoReCa!$A$7:$L$41,9,0)</f>
        <v>#N/A</v>
      </c>
      <c r="L12" s="135" t="e">
        <f aca="false">VLOOKUP(A12,[2]HoReCa!$A$7:$L$41,11,0)</f>
        <v>#N/A</v>
      </c>
      <c r="M12" s="105" t="e">
        <f aca="false">VLOOKUP(A12,[2]HoReCa!$A$7:$L$41,10,0)</f>
        <v>#N/A</v>
      </c>
      <c r="N12" s="105" t="e">
        <f aca="false">VLOOKUP(A12,[2]HoReCa!$A$7:$L$41,12,0)</f>
        <v>#N/A</v>
      </c>
    </row>
    <row r="13" customFormat="false" ht="17.25" hidden="false" customHeight="true" outlineLevel="0" collapsed="false">
      <c r="A13" s="119" t="n">
        <v>44700</v>
      </c>
      <c r="B13" s="120" t="s">
        <v>224</v>
      </c>
      <c r="C13" s="125" t="str">
        <f aca="false">VLOOKUP(A13,[1]HoReCa!$A$7:$L$38,4,0)</f>
        <v>12 шт, 810г</v>
      </c>
      <c r="D13" s="125" t="n">
        <f aca="false">VLOOKUP(A13,[1]HoReCa!$A$7:$L$38,5,0)</f>
        <v>10</v>
      </c>
      <c r="E13" s="126" t="s">
        <v>81</v>
      </c>
      <c r="F13" s="126" t="s">
        <v>459</v>
      </c>
      <c r="G13" s="127" t="n">
        <v>100.34496</v>
      </c>
      <c r="H13" s="127" t="n">
        <v>1003.4496</v>
      </c>
      <c r="I13" s="127" t="n">
        <v>110.379456</v>
      </c>
      <c r="J13" s="128" t="n">
        <v>1103.79456</v>
      </c>
      <c r="K13" s="105" t="e">
        <f aca="false">VLOOKUP(A13,[2]HoReCa!$A$7:$L$41,9,0)</f>
        <v>#N/A</v>
      </c>
      <c r="L13" s="105" t="e">
        <f aca="false">VLOOKUP(A13,[2]HoReCa!$A$7:$L$41,11,0)</f>
        <v>#N/A</v>
      </c>
      <c r="M13" s="105" t="e">
        <f aca="false">VLOOKUP(A13,[2]HoReCa!$A$7:$L$41,10,0)</f>
        <v>#N/A</v>
      </c>
      <c r="N13" s="105" t="e">
        <f aca="false">VLOOKUP(A13,[2]HoReCa!$A$7:$L$41,12,0)</f>
        <v>#N/A</v>
      </c>
    </row>
    <row r="14" customFormat="false" ht="17.25" hidden="false" customHeight="true" outlineLevel="0" collapsed="false">
      <c r="A14" s="119" t="n">
        <v>44697</v>
      </c>
      <c r="B14" s="120" t="s">
        <v>228</v>
      </c>
      <c r="C14" s="125" t="str">
        <f aca="false">VLOOKUP(A14,[1]HoReCa!$A$7:$L$38,4,0)</f>
        <v>12 шт, 810г</v>
      </c>
      <c r="D14" s="125" t="n">
        <f aca="false">VLOOKUP(A14,[1]HoReCa!$A$7:$L$38,5,0)</f>
        <v>10</v>
      </c>
      <c r="E14" s="126" t="s">
        <v>81</v>
      </c>
      <c r="F14" s="126" t="s">
        <v>459</v>
      </c>
      <c r="G14" s="127" t="n">
        <v>98.43552</v>
      </c>
      <c r="H14" s="127" t="n">
        <v>984.3552</v>
      </c>
      <c r="I14" s="127" t="n">
        <v>108.279072</v>
      </c>
      <c r="J14" s="128" t="n">
        <v>1082.79072</v>
      </c>
      <c r="K14" s="105" t="e">
        <f aca="false">VLOOKUP(A14,[2]HoReCa!$A$7:$L$41,9,0)</f>
        <v>#N/A</v>
      </c>
      <c r="L14" s="105" t="e">
        <f aca="false">VLOOKUP(A14,[2]HoReCa!$A$7:$L$41,11,0)</f>
        <v>#N/A</v>
      </c>
      <c r="M14" s="105" t="e">
        <f aca="false">VLOOKUP(A14,[2]HoReCa!$A$7:$L$41,10,0)</f>
        <v>#N/A</v>
      </c>
      <c r="N14" s="105" t="e">
        <f aca="false">VLOOKUP(A14,[2]HoReCa!$A$7:$L$41,12,0)</f>
        <v>#N/A</v>
      </c>
    </row>
    <row r="15" customFormat="false" ht="17.25" hidden="false" customHeight="true" outlineLevel="0" collapsed="false">
      <c r="A15" s="119" t="n">
        <v>44702</v>
      </c>
      <c r="B15" s="120" t="s">
        <v>460</v>
      </c>
      <c r="C15" s="125" t="str">
        <f aca="false">VLOOKUP(A15,[1]HoReCa!$A$7:$L$38,4,0)</f>
        <v>12 шт, 810г</v>
      </c>
      <c r="D15" s="125" t="n">
        <f aca="false">VLOOKUP(A15,[1]HoReCa!$A$7:$L$38,5,0)</f>
        <v>10</v>
      </c>
      <c r="E15" s="126" t="s">
        <v>81</v>
      </c>
      <c r="F15" s="126" t="s">
        <v>459</v>
      </c>
      <c r="G15" s="127" t="n">
        <v>91.26432</v>
      </c>
      <c r="H15" s="127" t="n">
        <v>912.6432</v>
      </c>
      <c r="I15" s="127" t="n">
        <v>100.390752</v>
      </c>
      <c r="J15" s="128" t="n">
        <v>1003.90752</v>
      </c>
      <c r="K15" s="105" t="e">
        <f aca="false">VLOOKUP(A15,[2]HoReCa!$A$7:$L$41,9,0)</f>
        <v>#N/A</v>
      </c>
      <c r="L15" s="105" t="e">
        <f aca="false">VLOOKUP(A15,[2]HoReCa!$A$7:$L$41,11,0)</f>
        <v>#N/A</v>
      </c>
      <c r="M15" s="105" t="e">
        <f aca="false">VLOOKUP(A15,[2]HoReCa!$A$7:$L$41,10,0)</f>
        <v>#N/A</v>
      </c>
      <c r="N15" s="105" t="e">
        <f aca="false">VLOOKUP(A15,[2]HoReCa!$A$7:$L$41,12,0)</f>
        <v>#N/A</v>
      </c>
    </row>
    <row r="16" customFormat="false" ht="17.25" hidden="false" customHeight="true" outlineLevel="0" collapsed="false">
      <c r="A16" s="119" t="n">
        <v>46708</v>
      </c>
      <c r="B16" s="120" t="s">
        <v>461</v>
      </c>
      <c r="C16" s="125" t="str">
        <f aca="false">VLOOKUP(A16,[1]HoReCa!$A$7:$L$38,4,0)</f>
        <v>12 шт, 810г</v>
      </c>
      <c r="D16" s="125" t="n">
        <f aca="false">VLOOKUP(A16,[1]HoReCa!$A$7:$L$38,5,0)</f>
        <v>10</v>
      </c>
      <c r="E16" s="126" t="s">
        <v>81</v>
      </c>
      <c r="F16" s="126" t="s">
        <v>459</v>
      </c>
      <c r="G16" s="127" t="n">
        <v>97.47648</v>
      </c>
      <c r="H16" s="127" t="n">
        <v>974.7648</v>
      </c>
      <c r="I16" s="127" t="n">
        <v>107.224128</v>
      </c>
      <c r="J16" s="128" t="n">
        <v>1072.24128</v>
      </c>
      <c r="K16" s="105" t="e">
        <f aca="false">VLOOKUP(A16,[2]HoReCa!$A$7:$L$41,9,0)</f>
        <v>#N/A</v>
      </c>
      <c r="L16" s="105" t="e">
        <f aca="false">VLOOKUP(A16,[2]HoReCa!$A$7:$L$41,11,0)</f>
        <v>#N/A</v>
      </c>
      <c r="M16" s="105" t="e">
        <f aca="false">VLOOKUP(A16,[2]HoReCa!$A$7:$L$41,10,0)</f>
        <v>#N/A</v>
      </c>
      <c r="N16" s="105" t="e">
        <f aca="false">VLOOKUP(A16,[2]HoReCa!$A$7:$L$41,12,0)</f>
        <v>#N/A</v>
      </c>
    </row>
    <row r="17" customFormat="false" ht="17.25" hidden="false" customHeight="true" outlineLevel="0" collapsed="false">
      <c r="A17" s="119" t="n">
        <v>800297</v>
      </c>
      <c r="B17" s="120" t="s">
        <v>462</v>
      </c>
      <c r="C17" s="125" t="str">
        <f aca="false">VLOOKUP(A17,[1]HoReCa!$A$7:$L$38,4,0)</f>
        <v>12 шт, 880г</v>
      </c>
      <c r="D17" s="125" t="n">
        <f aca="false">VLOOKUP(A17,[1]HoReCa!$A$7:$L$38,5,0)</f>
        <v>10</v>
      </c>
      <c r="E17" s="126" t="s">
        <v>81</v>
      </c>
      <c r="F17" s="126" t="s">
        <v>459</v>
      </c>
      <c r="G17" s="127" t="n">
        <v>90.9792</v>
      </c>
      <c r="H17" s="127" t="n">
        <v>909.792</v>
      </c>
      <c r="I17" s="127" t="n">
        <v>100.07712</v>
      </c>
      <c r="J17" s="128" t="n">
        <v>1000.7712</v>
      </c>
      <c r="K17" s="105" t="e">
        <f aca="false">VLOOKUP(A17,[2]HoReCa!$A$7:$L$41,9,0)</f>
        <v>#N/A</v>
      </c>
      <c r="L17" s="105" t="e">
        <f aca="false">VLOOKUP(A17,[2]HoReCa!$A$7:$L$41,11,0)</f>
        <v>#N/A</v>
      </c>
      <c r="M17" s="105" t="e">
        <f aca="false">VLOOKUP(A17,[2]HoReCa!$A$7:$L$41,10,0)</f>
        <v>#N/A</v>
      </c>
      <c r="N17" s="105" t="e">
        <f aca="false">VLOOKUP(A17,[2]HoReCa!$A$7:$L$41,12,0)</f>
        <v>#N/A</v>
      </c>
    </row>
    <row r="18" customFormat="false" ht="17.25" hidden="false" customHeight="true" outlineLevel="0" collapsed="false">
      <c r="A18" s="119" t="n">
        <v>47755</v>
      </c>
      <c r="B18" s="120" t="s">
        <v>229</v>
      </c>
      <c r="C18" s="125" t="str">
        <f aca="false">VLOOKUP(A18,[1]HoReCa!$A$7:$L$38,4,0)</f>
        <v>12 шт, 880г</v>
      </c>
      <c r="D18" s="125" t="n">
        <f aca="false">VLOOKUP(A18,[1]HoReCa!$A$7:$L$38,5,0)</f>
        <v>10</v>
      </c>
      <c r="E18" s="126" t="s">
        <v>81</v>
      </c>
      <c r="F18" s="126" t="s">
        <v>459</v>
      </c>
      <c r="G18" s="127" t="n">
        <v>111.48192</v>
      </c>
      <c r="H18" s="127" t="n">
        <v>1114.8192</v>
      </c>
      <c r="I18" s="127" t="n">
        <v>122.630112</v>
      </c>
      <c r="J18" s="128" t="n">
        <v>1226.30112</v>
      </c>
      <c r="K18" s="105" t="e">
        <f aca="false">VLOOKUP(A18,[2]HoReCa!$A$7:$L$41,9,0)</f>
        <v>#N/A</v>
      </c>
      <c r="L18" s="105" t="e">
        <f aca="false">VLOOKUP(A18,[2]HoReCa!$A$7:$L$41,11,0)</f>
        <v>#N/A</v>
      </c>
      <c r="M18" s="105" t="e">
        <f aca="false">VLOOKUP(A18,[2]HoReCa!$A$7:$L$41,10,0)</f>
        <v>#N/A</v>
      </c>
      <c r="N18" s="105" t="e">
        <f aca="false">VLOOKUP(A18,[2]HoReCa!$A$7:$L$41,12,0)</f>
        <v>#N/A</v>
      </c>
    </row>
    <row r="19" customFormat="false" ht="17.25" hidden="false" customHeight="true" outlineLevel="0" collapsed="false">
      <c r="A19" s="119" t="n">
        <v>47756</v>
      </c>
      <c r="B19" s="120" t="s">
        <v>463</v>
      </c>
      <c r="C19" s="125" t="str">
        <f aca="false">VLOOKUP(A19,[1]HoReCa!$A$7:$L$38,4,0)</f>
        <v>12 шт, 880г</v>
      </c>
      <c r="D19" s="125" t="n">
        <f aca="false">VLOOKUP(A19,[1]HoReCa!$A$7:$L$38,5,0)</f>
        <v>10</v>
      </c>
      <c r="E19" s="126" t="s">
        <v>81</v>
      </c>
      <c r="F19" s="126" t="s">
        <v>459</v>
      </c>
      <c r="G19" s="127" t="n">
        <v>88.2144</v>
      </c>
      <c r="H19" s="127" t="n">
        <v>882.144</v>
      </c>
      <c r="I19" s="127" t="n">
        <v>97.03584</v>
      </c>
      <c r="J19" s="128" t="n">
        <v>970.3584</v>
      </c>
      <c r="K19" s="105" t="e">
        <f aca="false">VLOOKUP(A19,[2]HoReCa!$A$7:$L$41,9,0)</f>
        <v>#N/A</v>
      </c>
      <c r="L19" s="105" t="e">
        <f aca="false">VLOOKUP(A19,[2]HoReCa!$A$7:$L$41,11,0)</f>
        <v>#N/A</v>
      </c>
      <c r="M19" s="105" t="e">
        <f aca="false">VLOOKUP(A19,[2]HoReCa!$A$7:$L$41,10,0)</f>
        <v>#N/A</v>
      </c>
      <c r="N19" s="105" t="e">
        <f aca="false">VLOOKUP(A19,[2]HoReCa!$A$7:$L$41,12,0)</f>
        <v>#N/A</v>
      </c>
    </row>
    <row r="20" customFormat="false" ht="17.25" hidden="false" customHeight="true" outlineLevel="0" collapsed="false">
      <c r="A20" s="119" t="n">
        <v>45193</v>
      </c>
      <c r="B20" s="120" t="s">
        <v>200</v>
      </c>
      <c r="C20" s="125" t="str">
        <f aca="false">VLOOKUP(A20,[1]HoReCa!$A$7:$L$38,4,0)</f>
        <v>12 шт, 670г</v>
      </c>
      <c r="D20" s="125" t="n">
        <f aca="false">VLOOKUP(A20,[1]HoReCa!$A$7:$L$38,5,0)</f>
        <v>10</v>
      </c>
      <c r="E20" s="126" t="s">
        <v>81</v>
      </c>
      <c r="F20" s="126" t="s">
        <v>459</v>
      </c>
      <c r="G20" s="127" t="n">
        <v>62.71776</v>
      </c>
      <c r="H20" s="127" t="n">
        <v>627.1776</v>
      </c>
      <c r="I20" s="127" t="n">
        <v>68.989536</v>
      </c>
      <c r="J20" s="128" t="n">
        <v>689.89536</v>
      </c>
      <c r="K20" s="105" t="e">
        <f aca="false">VLOOKUP(A20,[2]HoReCa!$A$7:$L$41,9,0)</f>
        <v>#N/A</v>
      </c>
      <c r="L20" s="105" t="e">
        <f aca="false">VLOOKUP(A20,[2]HoReCa!$A$7:$L$41,11,0)</f>
        <v>#N/A</v>
      </c>
      <c r="M20" s="105" t="e">
        <f aca="false">VLOOKUP(A20,[2]HoReCa!$A$7:$L$41,10,0)</f>
        <v>#N/A</v>
      </c>
      <c r="N20" s="105" t="e">
        <f aca="false">VLOOKUP(A20,[2]HoReCa!$A$7:$L$41,12,0)</f>
        <v>#N/A</v>
      </c>
    </row>
    <row r="21" customFormat="false" ht="17.25" hidden="false" customHeight="true" outlineLevel="0" collapsed="false">
      <c r="A21" s="119" t="n">
        <v>45194</v>
      </c>
      <c r="B21" s="120" t="s">
        <v>464</v>
      </c>
      <c r="C21" s="125" t="str">
        <f aca="false">VLOOKUP(A21,[1]HoReCa!$A$7:$L$38,4,0)</f>
        <v>12 шт, 670г</v>
      </c>
      <c r="D21" s="125" t="n">
        <f aca="false">VLOOKUP(A21,[1]HoReCa!$A$7:$L$38,5,0)</f>
        <v>10</v>
      </c>
      <c r="E21" s="126" t="s">
        <v>81</v>
      </c>
      <c r="F21" s="126" t="s">
        <v>459</v>
      </c>
      <c r="G21" s="127" t="n">
        <v>63.71136</v>
      </c>
      <c r="H21" s="127" t="n">
        <v>637.1136</v>
      </c>
      <c r="I21" s="127" t="n">
        <v>70.082496</v>
      </c>
      <c r="J21" s="128" t="n">
        <v>700.82496</v>
      </c>
      <c r="K21" s="105" t="e">
        <f aca="false">VLOOKUP(A21,[2]HoReCa!$A$7:$L$41,9,0)</f>
        <v>#N/A</v>
      </c>
      <c r="L21" s="105" t="e">
        <f aca="false">VLOOKUP(A21,[2]HoReCa!$A$7:$L$41,11,0)</f>
        <v>#N/A</v>
      </c>
      <c r="M21" s="105" t="e">
        <f aca="false">VLOOKUP(A21,[2]HoReCa!$A$7:$L$41,10,0)</f>
        <v>#N/A</v>
      </c>
      <c r="N21" s="105" t="e">
        <f aca="false">VLOOKUP(A21,[2]HoReCa!$A$7:$L$41,12,0)</f>
        <v>#N/A</v>
      </c>
    </row>
    <row r="22" customFormat="false" ht="17.25" hidden="false" customHeight="true" outlineLevel="0" collapsed="false">
      <c r="A22" s="119" t="n">
        <v>47325</v>
      </c>
      <c r="B22" s="120" t="s">
        <v>465</v>
      </c>
      <c r="C22" s="125" t="str">
        <f aca="false">VLOOKUP(A22,[1]HoReCa!$A$7:$L$38,4,0)</f>
        <v>12 шт, 510г</v>
      </c>
      <c r="D22" s="125" t="n">
        <f aca="false">VLOOKUP(A22,[1]HoReCa!$A$7:$L$38,5,0)</f>
        <v>10</v>
      </c>
      <c r="E22" s="126" t="s">
        <v>81</v>
      </c>
      <c r="F22" s="126" t="s">
        <v>459</v>
      </c>
      <c r="G22" s="127" t="n">
        <v>71.60832</v>
      </c>
      <c r="H22" s="127" t="n">
        <v>716.0832</v>
      </c>
      <c r="I22" s="127" t="n">
        <v>78.769152</v>
      </c>
      <c r="J22" s="128" t="n">
        <v>787.69152</v>
      </c>
      <c r="K22" s="105" t="e">
        <f aca="false">VLOOKUP(A22,[2]HoReCa!$A$7:$L$41,9,0)</f>
        <v>#N/A</v>
      </c>
      <c r="L22" s="105" t="e">
        <f aca="false">VLOOKUP(A22,[2]HoReCa!$A$7:$L$41,11,0)</f>
        <v>#N/A</v>
      </c>
      <c r="M22" s="105" t="e">
        <f aca="false">VLOOKUP(A22,[2]HoReCa!$A$7:$L$41,10,0)</f>
        <v>#N/A</v>
      </c>
      <c r="N22" s="105" t="e">
        <f aca="false">VLOOKUP(A22,[2]HoReCa!$A$7:$L$41,12,0)</f>
        <v>#N/A</v>
      </c>
    </row>
    <row r="23" customFormat="false" ht="17.25" hidden="false" customHeight="true" outlineLevel="0" collapsed="false">
      <c r="A23" s="119" t="n">
        <v>40932</v>
      </c>
      <c r="B23" s="120" t="s">
        <v>466</v>
      </c>
      <c r="C23" s="125" t="str">
        <f aca="false">VLOOKUP(A23,[1]HoReCa!$A$7:$L$38,4,0)</f>
        <v>12 шт, 1000г</v>
      </c>
      <c r="D23" s="125" t="n">
        <f aca="false">VLOOKUP(A23,[1]HoReCa!$A$7:$L$38,5,0)</f>
        <v>5</v>
      </c>
      <c r="E23" s="126" t="s">
        <v>81</v>
      </c>
      <c r="F23" s="126" t="s">
        <v>459</v>
      </c>
      <c r="G23" s="127" t="n">
        <v>132.4512</v>
      </c>
      <c r="H23" s="127" t="n">
        <v>662.256</v>
      </c>
      <c r="I23" s="127" t="n">
        <v>145.69632</v>
      </c>
      <c r="J23" s="128" t="n">
        <v>728.4816</v>
      </c>
      <c r="K23" s="105" t="e">
        <f aca="false">VLOOKUP(A23,[2]HoReCa!$A$7:$L$41,9,0)</f>
        <v>#N/A</v>
      </c>
      <c r="L23" s="105" t="e">
        <f aca="false">VLOOKUP(A23,[2]HoReCa!$A$7:$L$41,11,0)</f>
        <v>#N/A</v>
      </c>
      <c r="M23" s="105" t="e">
        <f aca="false">VLOOKUP(A23,[2]HoReCa!$A$7:$L$41,10,0)</f>
        <v>#N/A</v>
      </c>
      <c r="N23" s="105" t="e">
        <f aca="false">VLOOKUP(A23,[2]HoReCa!$A$7:$L$41,12,0)</f>
        <v>#N/A</v>
      </c>
    </row>
    <row r="24" customFormat="false" ht="17.25" hidden="false" customHeight="true" outlineLevel="0" collapsed="false">
      <c r="A24" s="129" t="n">
        <v>40533</v>
      </c>
      <c r="B24" s="130" t="s">
        <v>221</v>
      </c>
      <c r="C24" s="131" t="str">
        <f aca="false">VLOOKUP(A24,[1]HoReCa!$A$7:$L$38,4,0)</f>
        <v>12 шт, 1000г</v>
      </c>
      <c r="D24" s="131" t="n">
        <f aca="false">VLOOKUP(A24,[1]HoReCa!$A$7:$L$38,5,0)</f>
        <v>5</v>
      </c>
      <c r="E24" s="132" t="s">
        <v>81</v>
      </c>
      <c r="F24" s="132" t="s">
        <v>459</v>
      </c>
      <c r="G24" s="133" t="n">
        <v>91.8972</v>
      </c>
      <c r="H24" s="133" t="n">
        <v>459.486</v>
      </c>
      <c r="I24" s="133" t="n">
        <v>101.08692</v>
      </c>
      <c r="J24" s="134" t="n">
        <v>505.4346</v>
      </c>
      <c r="K24" s="135" t="e">
        <f aca="false">VLOOKUP(A24,[2]HoReCa!$A$7:$L$41,9,0)</f>
        <v>#N/A</v>
      </c>
      <c r="L24" s="135" t="e">
        <f aca="false">VLOOKUP(A24,[2]HoReCa!$A$7:$L$41,11,0)</f>
        <v>#N/A</v>
      </c>
      <c r="M24" s="105" t="e">
        <f aca="false">VLOOKUP(A24,[2]HoReCa!$A$7:$L$41,10,0)</f>
        <v>#N/A</v>
      </c>
      <c r="N24" s="105" t="e">
        <f aca="false">VLOOKUP(A24,[2]HoReCa!$A$7:$L$41,12,0)</f>
        <v>#N/A</v>
      </c>
    </row>
    <row r="25" customFormat="false" ht="17.25" hidden="false" customHeight="true" outlineLevel="0" collapsed="false">
      <c r="A25" s="119" t="n">
        <v>40523</v>
      </c>
      <c r="B25" s="120" t="s">
        <v>226</v>
      </c>
      <c r="C25" s="125" t="str">
        <f aca="false">VLOOKUP(A25,[1]HoReCa!$A$7:$L$38,4,0)</f>
        <v>12 шт, 1100г</v>
      </c>
      <c r="D25" s="125" t="n">
        <f aca="false">VLOOKUP(A25,[1]HoReCa!$A$7:$L$38,5,0)</f>
        <v>5</v>
      </c>
      <c r="E25" s="126" t="s">
        <v>81</v>
      </c>
      <c r="F25" s="126" t="s">
        <v>459</v>
      </c>
      <c r="G25" s="127" t="n">
        <v>154.24128</v>
      </c>
      <c r="H25" s="127" t="n">
        <v>771.2064</v>
      </c>
      <c r="I25" s="127" t="n">
        <v>169.665408</v>
      </c>
      <c r="J25" s="128" t="n">
        <v>848.32704</v>
      </c>
      <c r="K25" s="105" t="e">
        <f aca="false">VLOOKUP(A25,[2]HoReCa!$A$7:$L$41,9,0)</f>
        <v>#N/A</v>
      </c>
      <c r="L25" s="105" t="e">
        <f aca="false">VLOOKUP(A25,[2]HoReCa!$A$7:$L$41,11,0)</f>
        <v>#N/A</v>
      </c>
      <c r="M25" s="105" t="e">
        <f aca="false">VLOOKUP(A25,[2]HoReCa!$A$7:$L$41,10,0)</f>
        <v>#N/A</v>
      </c>
      <c r="N25" s="105" t="e">
        <f aca="false">VLOOKUP(A25,[2]HoReCa!$A$7:$L$41,12,0)</f>
        <v>#N/A</v>
      </c>
    </row>
    <row r="26" customFormat="false" ht="17.25" hidden="false" customHeight="true" outlineLevel="0" collapsed="false">
      <c r="A26" s="119" t="n">
        <v>48482</v>
      </c>
      <c r="B26" s="120" t="s">
        <v>467</v>
      </c>
      <c r="C26" s="125" t="str">
        <f aca="false">VLOOKUP(A26,[1]HoReCa!$A$7:$L$38,4,0)</f>
        <v>12 шт, 1350г</v>
      </c>
      <c r="D26" s="125" t="n">
        <f aca="false">VLOOKUP(A26,[1]HoReCa!$A$7:$L$38,5,0)</f>
        <v>4</v>
      </c>
      <c r="E26" s="126" t="s">
        <v>81</v>
      </c>
      <c r="F26" s="126" t="s">
        <v>459</v>
      </c>
      <c r="G26" s="127" t="n">
        <v>140.832</v>
      </c>
      <c r="H26" s="127" t="n">
        <v>563.328</v>
      </c>
      <c r="I26" s="127" t="n">
        <v>154.9152</v>
      </c>
      <c r="J26" s="128" t="n">
        <v>619.6608</v>
      </c>
      <c r="K26" s="105" t="e">
        <f aca="false">VLOOKUP(A26,[2]HoReCa!$A$7:$L$41,9,0)</f>
        <v>#N/A</v>
      </c>
      <c r="L26" s="105" t="e">
        <f aca="false">VLOOKUP(A26,[2]HoReCa!$A$7:$L$41,11,0)</f>
        <v>#N/A</v>
      </c>
      <c r="M26" s="105" t="e">
        <f aca="false">VLOOKUP(A26,[2]HoReCa!$A$7:$L$41,10,0)</f>
        <v>#N/A</v>
      </c>
      <c r="N26" s="105" t="e">
        <f aca="false">VLOOKUP(A26,[2]HoReCa!$A$7:$L$41,12,0)</f>
        <v>#N/A</v>
      </c>
    </row>
    <row r="27" customFormat="false" ht="17.25" hidden="false" customHeight="true" outlineLevel="0" collapsed="false">
      <c r="A27" s="119" t="n">
        <v>800561</v>
      </c>
      <c r="B27" s="120" t="s">
        <v>468</v>
      </c>
      <c r="C27" s="125" t="str">
        <f aca="false">VLOOKUP(A27,[1]HoReCa!$A$7:$L$38,4,0)</f>
        <v>5 шт, 250г</v>
      </c>
      <c r="D27" s="125" t="n">
        <f aca="false">VLOOKUP(A27,[1]HoReCa!$A$7:$L$38,5,0)</f>
        <v>20</v>
      </c>
      <c r="E27" s="126" t="s">
        <v>81</v>
      </c>
      <c r="F27" s="126" t="s">
        <v>459</v>
      </c>
      <c r="G27" s="127" t="n">
        <v>54.432</v>
      </c>
      <c r="H27" s="127" t="n">
        <v>1088.64</v>
      </c>
      <c r="I27" s="127" t="n">
        <v>59.8752</v>
      </c>
      <c r="J27" s="128" t="n">
        <v>1197.504</v>
      </c>
      <c r="K27" s="105" t="e">
        <f aca="false">VLOOKUP(A27,[2]HoReCa!$A$7:$L$41,9,0)</f>
        <v>#N/A</v>
      </c>
      <c r="L27" s="105" t="e">
        <f aca="false">VLOOKUP(A27,[2]HoReCa!$A$7:$L$41,11,0)</f>
        <v>#N/A</v>
      </c>
      <c r="M27" s="105" t="e">
        <f aca="false">VLOOKUP(A27,[2]HoReCa!$A$7:$L$41,10,0)</f>
        <v>#N/A</v>
      </c>
      <c r="N27" s="105" t="e">
        <f aca="false">VLOOKUP(A27,[2]HoReCa!$A$7:$L$41,12,0)</f>
        <v>#N/A</v>
      </c>
    </row>
    <row r="28" customFormat="false" ht="17.25" hidden="false" customHeight="true" outlineLevel="0" collapsed="false">
      <c r="A28" s="119" t="n">
        <v>800554</v>
      </c>
      <c r="B28" s="120" t="s">
        <v>469</v>
      </c>
      <c r="C28" s="125" t="str">
        <f aca="false">VLOOKUP(A28,[1]HoReCa!$A$7:$L$38,4,0)</f>
        <v>5 шт, 250г</v>
      </c>
      <c r="D28" s="125" t="n">
        <f aca="false">VLOOKUP(A28,[1]HoReCa!$A$7:$L$38,5,0)</f>
        <v>20</v>
      </c>
      <c r="E28" s="126" t="s">
        <v>81</v>
      </c>
      <c r="F28" s="126" t="s">
        <v>459</v>
      </c>
      <c r="G28" s="127" t="n">
        <v>54.432</v>
      </c>
      <c r="H28" s="127" t="n">
        <v>1088.64</v>
      </c>
      <c r="I28" s="127" t="n">
        <v>59.8752</v>
      </c>
      <c r="J28" s="128" t="n">
        <v>1197.504</v>
      </c>
      <c r="K28" s="105" t="e">
        <f aca="false">VLOOKUP(A28,[2]HoReCa!$A$7:$L$41,9,0)</f>
        <v>#N/A</v>
      </c>
      <c r="L28" s="105" t="e">
        <f aca="false">VLOOKUP(A28,[2]HoReCa!$A$7:$L$41,11,0)</f>
        <v>#N/A</v>
      </c>
      <c r="M28" s="105" t="e">
        <f aca="false">VLOOKUP(A28,[2]HoReCa!$A$7:$L$41,10,0)</f>
        <v>#N/A</v>
      </c>
      <c r="N28" s="105" t="e">
        <f aca="false">VLOOKUP(A28,[2]HoReCa!$A$7:$L$41,12,0)</f>
        <v>#N/A</v>
      </c>
    </row>
    <row r="29" customFormat="false" ht="17.25" hidden="false" customHeight="true" outlineLevel="0" collapsed="false">
      <c r="A29" s="119"/>
      <c r="B29" s="136" t="s">
        <v>470</v>
      </c>
      <c r="C29" s="137" t="s">
        <v>471</v>
      </c>
      <c r="D29" s="137" t="n">
        <v>8</v>
      </c>
      <c r="E29" s="138" t="s">
        <v>81</v>
      </c>
      <c r="F29" s="138" t="s">
        <v>177</v>
      </c>
      <c r="G29" s="139" t="n">
        <v>163</v>
      </c>
      <c r="H29" s="140" t="n">
        <v>1304</v>
      </c>
      <c r="I29" s="140" t="n">
        <v>179.3</v>
      </c>
      <c r="J29" s="141" t="n">
        <v>1434.4</v>
      </c>
      <c r="K29" s="142"/>
    </row>
    <row r="30" customFormat="false" ht="17.25" hidden="false" customHeight="true" outlineLevel="0" collapsed="false">
      <c r="A30" s="119"/>
      <c r="B30" s="136" t="s">
        <v>472</v>
      </c>
      <c r="C30" s="137" t="s">
        <v>209</v>
      </c>
      <c r="D30" s="137" t="n">
        <v>8</v>
      </c>
      <c r="E30" s="138" t="s">
        <v>81</v>
      </c>
      <c r="F30" s="138" t="s">
        <v>177</v>
      </c>
      <c r="G30" s="140" t="n">
        <v>90</v>
      </c>
      <c r="H30" s="140" t="n">
        <v>720</v>
      </c>
      <c r="I30" s="140" t="n">
        <v>99</v>
      </c>
      <c r="J30" s="141" t="n">
        <v>792</v>
      </c>
      <c r="K30" s="142"/>
    </row>
    <row r="31" customFormat="false" ht="17.25" hidden="false" customHeight="true" outlineLevel="0" collapsed="false">
      <c r="A31" s="119"/>
      <c r="B31" s="136" t="s">
        <v>473</v>
      </c>
      <c r="C31" s="137" t="s">
        <v>209</v>
      </c>
      <c r="D31" s="137" t="n">
        <v>5</v>
      </c>
      <c r="E31" s="138" t="s">
        <v>81</v>
      </c>
      <c r="F31" s="138" t="s">
        <v>177</v>
      </c>
      <c r="G31" s="140" t="n">
        <v>108</v>
      </c>
      <c r="H31" s="140" t="n">
        <v>540</v>
      </c>
      <c r="I31" s="140" t="n">
        <v>118.8</v>
      </c>
      <c r="J31" s="141" t="n">
        <v>594</v>
      </c>
      <c r="K31" s="142"/>
    </row>
    <row r="32" customFormat="false" ht="17.25" hidden="false" customHeight="true" outlineLevel="0" collapsed="false">
      <c r="A32" s="119"/>
      <c r="B32" s="143" t="s">
        <v>474</v>
      </c>
      <c r="C32" s="144" t="s">
        <v>475</v>
      </c>
      <c r="D32" s="144" t="n">
        <v>16</v>
      </c>
      <c r="E32" s="145" t="s">
        <v>81</v>
      </c>
      <c r="F32" s="145" t="s">
        <v>177</v>
      </c>
      <c r="G32" s="146" t="n">
        <v>54.5454545454545</v>
      </c>
      <c r="H32" s="146" t="n">
        <v>872.727272727273</v>
      </c>
      <c r="I32" s="146" t="n">
        <v>60</v>
      </c>
      <c r="J32" s="147" t="n">
        <v>960</v>
      </c>
      <c r="K32" s="142"/>
    </row>
    <row r="33" customFormat="false" ht="17.25" hidden="false" customHeight="true" outlineLevel="0" collapsed="false">
      <c r="A33" s="119"/>
      <c r="B33" s="143" t="s">
        <v>476</v>
      </c>
      <c r="C33" s="144" t="s">
        <v>477</v>
      </c>
      <c r="D33" s="144" t="n">
        <v>12</v>
      </c>
      <c r="E33" s="145" t="s">
        <v>81</v>
      </c>
      <c r="F33" s="145" t="s">
        <v>177</v>
      </c>
      <c r="G33" s="146" t="n">
        <v>49.5</v>
      </c>
      <c r="H33" s="146" t="n">
        <v>594</v>
      </c>
      <c r="I33" s="146" t="n">
        <v>54.45</v>
      </c>
      <c r="J33" s="147" t="n">
        <v>653.4</v>
      </c>
      <c r="K33" s="142"/>
    </row>
    <row r="34" customFormat="false" ht="17.25" hidden="false" customHeight="true" outlineLevel="0" collapsed="false">
      <c r="A34" s="119"/>
      <c r="B34" s="136" t="s">
        <v>478</v>
      </c>
      <c r="C34" s="137" t="s">
        <v>479</v>
      </c>
      <c r="D34" s="137" t="n">
        <v>10</v>
      </c>
      <c r="E34" s="138" t="s">
        <v>81</v>
      </c>
      <c r="F34" s="138" t="s">
        <v>177</v>
      </c>
      <c r="G34" s="140" t="n">
        <v>77.27</v>
      </c>
      <c r="H34" s="140" t="n">
        <v>772.7</v>
      </c>
      <c r="I34" s="140" t="n">
        <v>84.997</v>
      </c>
      <c r="J34" s="141" t="n">
        <v>849.97</v>
      </c>
      <c r="K34" s="142"/>
    </row>
    <row r="35" customFormat="false" ht="17.25" hidden="false" customHeight="true" outlineLevel="0" collapsed="false">
      <c r="A35" s="119"/>
      <c r="B35" s="136" t="s">
        <v>480</v>
      </c>
      <c r="C35" s="137" t="s">
        <v>479</v>
      </c>
      <c r="D35" s="137" t="n">
        <v>10</v>
      </c>
      <c r="E35" s="138" t="s">
        <v>81</v>
      </c>
      <c r="F35" s="138" t="s">
        <v>177</v>
      </c>
      <c r="G35" s="140" t="n">
        <v>78.18</v>
      </c>
      <c r="H35" s="140" t="n">
        <v>781.8</v>
      </c>
      <c r="I35" s="140" t="n">
        <v>85.998</v>
      </c>
      <c r="J35" s="141" t="n">
        <v>859.98</v>
      </c>
      <c r="K35" s="142"/>
    </row>
    <row r="36" customFormat="false" ht="17.25" hidden="false" customHeight="true" outlineLevel="0" collapsed="false">
      <c r="A36" s="119"/>
      <c r="B36" s="136" t="s">
        <v>481</v>
      </c>
      <c r="C36" s="137" t="s">
        <v>482</v>
      </c>
      <c r="D36" s="137" t="n">
        <v>40</v>
      </c>
      <c r="E36" s="138" t="s">
        <v>483</v>
      </c>
      <c r="F36" s="138" t="s">
        <v>484</v>
      </c>
      <c r="G36" s="140" t="n">
        <v>59.2772727272727</v>
      </c>
      <c r="H36" s="140" t="n">
        <v>2371.09090909091</v>
      </c>
      <c r="I36" s="140" t="n">
        <v>65.205</v>
      </c>
      <c r="J36" s="141" t="n">
        <v>2608.2</v>
      </c>
      <c r="K36" s="142"/>
      <c r="L36" s="142"/>
      <c r="M36" s="142"/>
      <c r="N36" s="142"/>
    </row>
    <row r="37" customFormat="false" ht="17.25" hidden="false" customHeight="true" outlineLevel="0" collapsed="false">
      <c r="A37" s="119"/>
      <c r="B37" s="136" t="s">
        <v>485</v>
      </c>
      <c r="C37" s="137" t="s">
        <v>486</v>
      </c>
      <c r="D37" s="137" t="n">
        <v>40</v>
      </c>
      <c r="E37" s="138" t="s">
        <v>483</v>
      </c>
      <c r="F37" s="138" t="s">
        <v>484</v>
      </c>
      <c r="G37" s="140" t="n">
        <v>57.5590909090909</v>
      </c>
      <c r="H37" s="140" t="n">
        <v>2302.36363636364</v>
      </c>
      <c r="I37" s="140" t="n">
        <v>63.315</v>
      </c>
      <c r="J37" s="141" t="n">
        <v>2532.6</v>
      </c>
      <c r="K37" s="142"/>
      <c r="L37" s="142"/>
      <c r="M37" s="142"/>
      <c r="N37" s="142"/>
    </row>
    <row r="38" customFormat="false" ht="17.25" hidden="false" customHeight="true" outlineLevel="0" collapsed="false">
      <c r="A38" s="119"/>
      <c r="B38" s="148" t="s">
        <v>487</v>
      </c>
      <c r="C38" s="149" t="s">
        <v>488</v>
      </c>
      <c r="D38" s="149" t="n">
        <v>40</v>
      </c>
      <c r="E38" s="150" t="s">
        <v>483</v>
      </c>
      <c r="F38" s="150" t="s">
        <v>484</v>
      </c>
      <c r="G38" s="151" t="n">
        <v>37.8</v>
      </c>
      <c r="H38" s="151" t="n">
        <v>1512</v>
      </c>
      <c r="I38" s="151" t="n">
        <v>41.58</v>
      </c>
      <c r="J38" s="152" t="n">
        <v>1663.2</v>
      </c>
      <c r="K38" s="142"/>
      <c r="L38" s="142"/>
      <c r="M38" s="142"/>
      <c r="N38" s="142"/>
    </row>
    <row r="39" customFormat="false" ht="17.25" hidden="false" customHeight="true" outlineLevel="0" collapsed="false">
      <c r="B39" s="153" t="s">
        <v>489</v>
      </c>
      <c r="C39" s="153"/>
      <c r="D39" s="153"/>
      <c r="E39" s="153"/>
      <c r="F39" s="153"/>
      <c r="G39" s="153"/>
      <c r="H39" s="153"/>
      <c r="I39" s="153"/>
      <c r="J39" s="153"/>
      <c r="K39" s="154"/>
    </row>
    <row r="40" customFormat="false" ht="17.25" hidden="false" customHeight="true" outlineLevel="0" collapsed="false">
      <c r="A40" s="119" t="n">
        <v>44704</v>
      </c>
      <c r="B40" s="155" t="s">
        <v>220</v>
      </c>
      <c r="C40" s="156" t="str">
        <f aca="false">VLOOKUP(A40,[1]HoReCa!$A$7:$L$38,4,0)</f>
        <v>12 шт, 800г</v>
      </c>
      <c r="D40" s="156" t="n">
        <f aca="false">VLOOKUP(A40,[1]HoReCa!$A$7:$L$38,5,0)</f>
        <v>10</v>
      </c>
      <c r="E40" s="157" t="s">
        <v>490</v>
      </c>
      <c r="F40" s="157" t="s">
        <v>459</v>
      </c>
      <c r="G40" s="158" t="n">
        <v>85.34592</v>
      </c>
      <c r="H40" s="158" t="n">
        <v>853.4592</v>
      </c>
      <c r="I40" s="158" t="n">
        <v>93.880512</v>
      </c>
      <c r="J40" s="159" t="n">
        <v>938.80512</v>
      </c>
      <c r="K40" s="105" t="e">
        <f aca="false">VLOOKUP(A40,[2]HoReCa!$A$7:$L$41,9,0)</f>
        <v>#N/A</v>
      </c>
      <c r="L40" s="105" t="e">
        <f aca="false">VLOOKUP(A40,[2]HoReCa!$A$7:$L$41,11,0)</f>
        <v>#N/A</v>
      </c>
      <c r="M40" s="105" t="e">
        <f aca="false">VLOOKUP(A40,[2]HoReCa!$A$7:$L$41,10,0)</f>
        <v>#N/A</v>
      </c>
      <c r="N40" s="105" t="e">
        <f aca="false">VLOOKUP(A40,[2]HoReCa!$A$7:$L$41,12,0)</f>
        <v>#N/A</v>
      </c>
    </row>
    <row r="41" customFormat="false" ht="17.25" hidden="false" customHeight="true" outlineLevel="0" collapsed="false">
      <c r="A41" s="119" t="n">
        <v>44701</v>
      </c>
      <c r="B41" s="136" t="s">
        <v>224</v>
      </c>
      <c r="C41" s="137" t="str">
        <f aca="false">VLOOKUP(A41,[1]HoReCa!$A$7:$L$38,4,0)</f>
        <v>12 шт, 810г</v>
      </c>
      <c r="D41" s="137" t="n">
        <f aca="false">VLOOKUP(A41,[1]HoReCa!$A$7:$L$38,5,0)</f>
        <v>10</v>
      </c>
      <c r="E41" s="138" t="s">
        <v>490</v>
      </c>
      <c r="F41" s="138" t="s">
        <v>459</v>
      </c>
      <c r="G41" s="140" t="n">
        <v>105.35616</v>
      </c>
      <c r="H41" s="140" t="n">
        <v>1053.5616</v>
      </c>
      <c r="I41" s="140" t="n">
        <v>115.891776</v>
      </c>
      <c r="J41" s="141" t="n">
        <v>1158.91776</v>
      </c>
      <c r="K41" s="105" t="e">
        <f aca="false">VLOOKUP(A41,[2]HoReCa!$A$7:$L$41,9,0)</f>
        <v>#N/A</v>
      </c>
      <c r="L41" s="105" t="e">
        <f aca="false">VLOOKUP(A41,[2]HoReCa!$A$7:$L$41,11,0)</f>
        <v>#N/A</v>
      </c>
      <c r="M41" s="105" t="e">
        <f aca="false">VLOOKUP(A41,[2]HoReCa!$A$7:$L$41,10,0)</f>
        <v>#N/A</v>
      </c>
      <c r="N41" s="105" t="e">
        <f aca="false">VLOOKUP(A41,[2]HoReCa!$A$7:$L$41,12,0)</f>
        <v>#N/A</v>
      </c>
    </row>
    <row r="42" customFormat="false" ht="17.25" hidden="false" customHeight="true" outlineLevel="0" collapsed="false">
      <c r="A42" s="119" t="n">
        <v>40532</v>
      </c>
      <c r="B42" s="136" t="s">
        <v>221</v>
      </c>
      <c r="C42" s="137" t="str">
        <f aca="false">VLOOKUP(A42,[1]HoReCa!$A$7:$L$38,4,0)</f>
        <v>12 шт, 1000г</v>
      </c>
      <c r="D42" s="137" t="n">
        <f aca="false">VLOOKUP(A42,[1]HoReCa!$A$7:$L$38,5,0)</f>
        <v>5</v>
      </c>
      <c r="E42" s="138" t="s">
        <v>490</v>
      </c>
      <c r="F42" s="138" t="s">
        <v>459</v>
      </c>
      <c r="G42" s="140" t="n">
        <v>128.33856</v>
      </c>
      <c r="H42" s="140" t="n">
        <v>641.6928</v>
      </c>
      <c r="I42" s="140" t="n">
        <v>141.172416</v>
      </c>
      <c r="J42" s="141" t="n">
        <v>705.86208</v>
      </c>
      <c r="K42" s="105" t="e">
        <f aca="false">VLOOKUP(A42,[2]HoReCa!$A$7:$L$41,9,0)</f>
        <v>#N/A</v>
      </c>
      <c r="L42" s="105" t="e">
        <f aca="false">VLOOKUP(A42,[2]HoReCa!$A$7:$L$41,11,0)</f>
        <v>#N/A</v>
      </c>
      <c r="M42" s="105" t="e">
        <f aca="false">VLOOKUP(A42,[2]HoReCa!$A$7:$L$41,10,0)</f>
        <v>#N/A</v>
      </c>
      <c r="N42" s="105" t="e">
        <f aca="false">VLOOKUP(A42,[2]HoReCa!$A$7:$L$41,12,0)</f>
        <v>#N/A</v>
      </c>
    </row>
    <row r="43" customFormat="false" ht="17.25" hidden="false" customHeight="true" outlineLevel="0" collapsed="false">
      <c r="A43" s="119" t="n">
        <v>40531</v>
      </c>
      <c r="B43" s="136" t="s">
        <v>226</v>
      </c>
      <c r="C43" s="137" t="str">
        <f aca="false">VLOOKUP(A43,[1]HoReCa!$A$7:$L$38,4,0)</f>
        <v>12 шт, 1100г</v>
      </c>
      <c r="D43" s="137" t="n">
        <f aca="false">VLOOKUP(A43,[1]HoReCa!$A$7:$L$38,5,0)</f>
        <v>5</v>
      </c>
      <c r="E43" s="138" t="s">
        <v>490</v>
      </c>
      <c r="F43" s="138" t="s">
        <v>459</v>
      </c>
      <c r="G43" s="140" t="n">
        <v>163.70208</v>
      </c>
      <c r="H43" s="140" t="n">
        <v>818.5104</v>
      </c>
      <c r="I43" s="140" t="n">
        <v>180.072288</v>
      </c>
      <c r="J43" s="141" t="n">
        <v>900.36144</v>
      </c>
      <c r="K43" s="105" t="e">
        <f aca="false">VLOOKUP(A43,[2]HoReCa!$A$7:$L$41,9,0)</f>
        <v>#N/A</v>
      </c>
      <c r="L43" s="105" t="e">
        <f aca="false">VLOOKUP(A43,[2]HoReCa!$A$7:$L$41,11,0)</f>
        <v>#N/A</v>
      </c>
      <c r="M43" s="105" t="e">
        <f aca="false">VLOOKUP(A43,[2]HoReCa!$A$7:$L$41,10,0)</f>
        <v>#N/A</v>
      </c>
      <c r="N43" s="105" t="e">
        <f aca="false">VLOOKUP(A43,[2]HoReCa!$A$7:$L$41,12,0)</f>
        <v>#N/A</v>
      </c>
    </row>
    <row r="44" customFormat="false" ht="17.25" hidden="false" customHeight="true" outlineLevel="0" collapsed="false">
      <c r="A44" s="119" t="n">
        <v>48483</v>
      </c>
      <c r="B44" s="148" t="s">
        <v>491</v>
      </c>
      <c r="C44" s="149" t="str">
        <f aca="false">VLOOKUP(A44,[1]HoReCa!$A$7:$L$38,4,0)</f>
        <v>12 шт, 1350г</v>
      </c>
      <c r="D44" s="149" t="n">
        <f aca="false">VLOOKUP(A44,[1]HoReCa!$A$7:$L$38,5,0)</f>
        <v>5</v>
      </c>
      <c r="E44" s="150" t="s">
        <v>490</v>
      </c>
      <c r="F44" s="150" t="s">
        <v>459</v>
      </c>
      <c r="G44" s="151" t="n">
        <v>126.144</v>
      </c>
      <c r="H44" s="151" t="n">
        <v>630.72</v>
      </c>
      <c r="I44" s="151" t="n">
        <v>138.7584</v>
      </c>
      <c r="J44" s="152" t="n">
        <v>693.792</v>
      </c>
      <c r="K44" s="105" t="e">
        <f aca="false">VLOOKUP(A44,[2]HoReCa!$A$7:$L$41,9,0)</f>
        <v>#N/A</v>
      </c>
      <c r="L44" s="105" t="e">
        <f aca="false">VLOOKUP(A44,[2]HoReCa!$A$7:$L$41,11,0)</f>
        <v>#N/A</v>
      </c>
      <c r="M44" s="105" t="e">
        <f aca="false">VLOOKUP(A44,[2]HoReCa!$A$7:$L$41,10,0)</f>
        <v>#N/A</v>
      </c>
      <c r="N44" s="105" t="e">
        <f aca="false">VLOOKUP(A44,[2]HoReCa!$A$7:$L$41,12,0)</f>
        <v>#N/A</v>
      </c>
    </row>
    <row r="45" customFormat="false" ht="17.25" hidden="false" customHeight="true" outlineLevel="0" collapsed="false">
      <c r="A45" s="160"/>
      <c r="B45" s="153" t="s">
        <v>492</v>
      </c>
      <c r="C45" s="153"/>
      <c r="D45" s="153"/>
      <c r="E45" s="153"/>
      <c r="F45" s="153"/>
      <c r="G45" s="153"/>
      <c r="H45" s="153"/>
      <c r="I45" s="153"/>
      <c r="J45" s="153"/>
      <c r="K45" s="154"/>
    </row>
    <row r="46" customFormat="false" ht="17.25" hidden="false" customHeight="true" outlineLevel="0" collapsed="false">
      <c r="A46" s="119"/>
      <c r="B46" s="155" t="s">
        <v>493</v>
      </c>
      <c r="C46" s="156" t="s">
        <v>494</v>
      </c>
      <c r="D46" s="156" t="n">
        <v>50</v>
      </c>
      <c r="E46" s="157" t="s">
        <v>495</v>
      </c>
      <c r="F46" s="157" t="s">
        <v>177</v>
      </c>
      <c r="G46" s="158" t="n">
        <v>3</v>
      </c>
      <c r="H46" s="158" t="n">
        <v>150</v>
      </c>
      <c r="I46" s="158" t="n">
        <v>3.3</v>
      </c>
      <c r="J46" s="159" t="n">
        <v>165</v>
      </c>
      <c r="K46" s="142"/>
    </row>
    <row r="47" customFormat="false" ht="17.25" hidden="false" customHeight="true" outlineLevel="0" collapsed="false">
      <c r="A47" s="119"/>
      <c r="B47" s="136" t="s">
        <v>496</v>
      </c>
      <c r="C47" s="137" t="s">
        <v>497</v>
      </c>
      <c r="D47" s="137" t="n">
        <v>50</v>
      </c>
      <c r="E47" s="138" t="s">
        <v>495</v>
      </c>
      <c r="F47" s="138" t="s">
        <v>177</v>
      </c>
      <c r="G47" s="140" t="n">
        <v>3.31818181818182</v>
      </c>
      <c r="H47" s="140" t="n">
        <v>165.909090909091</v>
      </c>
      <c r="I47" s="140" t="n">
        <v>3.65</v>
      </c>
      <c r="J47" s="141" t="n">
        <v>182.5</v>
      </c>
      <c r="K47" s="142"/>
    </row>
    <row r="48" customFormat="false" ht="17.25" hidden="false" customHeight="true" outlineLevel="0" collapsed="false">
      <c r="B48" s="136" t="s">
        <v>498</v>
      </c>
      <c r="C48" s="137" t="s">
        <v>499</v>
      </c>
      <c r="D48" s="137" t="n">
        <v>50</v>
      </c>
      <c r="E48" s="138" t="s">
        <v>495</v>
      </c>
      <c r="F48" s="138" t="s">
        <v>177</v>
      </c>
      <c r="G48" s="140" t="n">
        <v>3.63636363636364</v>
      </c>
      <c r="H48" s="140" t="n">
        <v>181.818181818182</v>
      </c>
      <c r="I48" s="140" t="n">
        <v>4</v>
      </c>
      <c r="J48" s="141" t="n">
        <v>200</v>
      </c>
      <c r="K48" s="142"/>
    </row>
    <row r="49" customFormat="false" ht="17.25" hidden="false" customHeight="true" outlineLevel="0" collapsed="false">
      <c r="B49" s="148" t="s">
        <v>500</v>
      </c>
      <c r="C49" s="149" t="s">
        <v>501</v>
      </c>
      <c r="D49" s="149" t="n">
        <v>10</v>
      </c>
      <c r="E49" s="150" t="s">
        <v>495</v>
      </c>
      <c r="F49" s="150" t="s">
        <v>177</v>
      </c>
      <c r="G49" s="151" t="n">
        <v>12.7272727272727</v>
      </c>
      <c r="H49" s="151" t="n">
        <v>127.272727272727</v>
      </c>
      <c r="I49" s="151" t="n">
        <v>14</v>
      </c>
      <c r="J49" s="152" t="n">
        <v>140</v>
      </c>
      <c r="K49" s="142"/>
    </row>
    <row r="50" customFormat="false" ht="17.25" hidden="false" customHeight="true" outlineLevel="0" collapsed="false">
      <c r="B50" s="153" t="s">
        <v>258</v>
      </c>
      <c r="C50" s="153"/>
      <c r="D50" s="153"/>
      <c r="E50" s="153"/>
      <c r="F50" s="153"/>
      <c r="G50" s="153"/>
      <c r="H50" s="153"/>
      <c r="I50" s="153"/>
      <c r="J50" s="153"/>
      <c r="K50" s="154"/>
    </row>
    <row r="51" customFormat="false" ht="17.25" hidden="false" customHeight="true" outlineLevel="0" collapsed="false">
      <c r="A51" s="129" t="n">
        <v>44071</v>
      </c>
      <c r="B51" s="161" t="s">
        <v>502</v>
      </c>
      <c r="C51" s="162" t="str">
        <f aca="false">VLOOKUP(A51,[1]HoReCa!$A$7:$L$38,4,0)</f>
        <v>500г</v>
      </c>
      <c r="D51" s="162" t="n">
        <f aca="false">VLOOKUP(A51,[1]HoReCa!$A$7:$L$38,5,0)</f>
        <v>10</v>
      </c>
      <c r="E51" s="163" t="s">
        <v>269</v>
      </c>
      <c r="F51" s="163" t="s">
        <v>459</v>
      </c>
      <c r="G51" s="164" t="n">
        <v>92.6748</v>
      </c>
      <c r="H51" s="164" t="n">
        <v>926.748</v>
      </c>
      <c r="I51" s="164" t="n">
        <v>101.94228</v>
      </c>
      <c r="J51" s="165" t="n">
        <v>1019.4228</v>
      </c>
      <c r="K51" s="105"/>
      <c r="L51" s="105"/>
      <c r="M51" s="105"/>
      <c r="N51" s="105"/>
    </row>
    <row r="52" customFormat="false" ht="17.25" hidden="false" customHeight="true" outlineLevel="0" collapsed="false">
      <c r="A52" s="129" t="n">
        <v>44072</v>
      </c>
      <c r="B52" s="130" t="s">
        <v>503</v>
      </c>
      <c r="C52" s="131" t="str">
        <f aca="false">VLOOKUP(A52,[1]HoReCa!$A$7:$L$38,4,0)</f>
        <v>500г</v>
      </c>
      <c r="D52" s="131" t="n">
        <f aca="false">VLOOKUP(A52,[1]HoReCa!$A$7:$L$38,5,0)</f>
        <v>10</v>
      </c>
      <c r="E52" s="132" t="s">
        <v>269</v>
      </c>
      <c r="F52" s="132" t="s">
        <v>459</v>
      </c>
      <c r="G52" s="133" t="n">
        <v>92.6748</v>
      </c>
      <c r="H52" s="133" t="n">
        <v>926.748</v>
      </c>
      <c r="I52" s="133" t="n">
        <v>101.94228</v>
      </c>
      <c r="J52" s="134" t="n">
        <v>1019.4228</v>
      </c>
      <c r="K52" s="105"/>
      <c r="L52" s="105"/>
      <c r="M52" s="105"/>
      <c r="N52" s="105"/>
    </row>
    <row r="53" customFormat="false" ht="17.25" hidden="false" customHeight="true" outlineLevel="0" collapsed="false">
      <c r="A53" s="166" t="n">
        <v>44082</v>
      </c>
      <c r="B53" s="130" t="s">
        <v>271</v>
      </c>
      <c r="C53" s="131" t="str">
        <f aca="false">VLOOKUP(A53,[1]HoReCa!$A$7:$L$38,4,0)</f>
        <v>500г</v>
      </c>
      <c r="D53" s="131" t="n">
        <f aca="false">VLOOKUP(A53,[1]HoReCa!$A$7:$L$38,5,0)</f>
        <v>10</v>
      </c>
      <c r="E53" s="132" t="s">
        <v>269</v>
      </c>
      <c r="F53" s="132" t="s">
        <v>459</v>
      </c>
      <c r="G53" s="133" t="n">
        <v>92.6748</v>
      </c>
      <c r="H53" s="133" t="n">
        <v>926.748</v>
      </c>
      <c r="I53" s="133" t="n">
        <v>101.94228</v>
      </c>
      <c r="J53" s="134" t="n">
        <v>1019.4228</v>
      </c>
      <c r="K53" s="105"/>
      <c r="L53" s="105"/>
      <c r="M53" s="105"/>
      <c r="N53" s="105"/>
    </row>
    <row r="54" customFormat="false" ht="17.25" hidden="false" customHeight="true" outlineLevel="0" collapsed="false">
      <c r="A54" s="160" t="n">
        <v>30160</v>
      </c>
      <c r="B54" s="136" t="s">
        <v>504</v>
      </c>
      <c r="C54" s="137" t="s">
        <v>505</v>
      </c>
      <c r="D54" s="137" t="n">
        <f aca="false">VLOOKUP(A54,[1]HoReCa!$A$7:$L$38,5,0)</f>
        <v>6</v>
      </c>
      <c r="E54" s="138" t="s">
        <v>506</v>
      </c>
      <c r="F54" s="138" t="s">
        <v>507</v>
      </c>
      <c r="G54" s="140" t="n">
        <v>882.36</v>
      </c>
      <c r="H54" s="140" t="n">
        <v>5294.16</v>
      </c>
      <c r="I54" s="140" t="n">
        <v>970.596</v>
      </c>
      <c r="J54" s="141" t="n">
        <v>5823.576</v>
      </c>
      <c r="K54" s="105" t="e">
        <f aca="false">VLOOKUP(A54,[2]HoReCa!$A$7:$L$41,9,0)</f>
        <v>#N/A</v>
      </c>
      <c r="L54" s="105" t="e">
        <f aca="false">VLOOKUP(A54,[2]HoReCa!$A$7:$L$41,11,0)</f>
        <v>#N/A</v>
      </c>
      <c r="M54" s="105" t="e">
        <f aca="false">VLOOKUP(A54,[2]HoReCa!$A$7:$L$41,10,0)</f>
        <v>#N/A</v>
      </c>
      <c r="N54" s="105" t="e">
        <f aca="false">VLOOKUP(A54,[2]HoReCa!$A$7:$L$41,12,0)</f>
        <v>#N/A</v>
      </c>
    </row>
    <row r="55" customFormat="false" ht="17.25" hidden="false" customHeight="true" outlineLevel="0" collapsed="false">
      <c r="A55" s="119"/>
      <c r="B55" s="136" t="s">
        <v>508</v>
      </c>
      <c r="C55" s="137" t="s">
        <v>505</v>
      </c>
      <c r="D55" s="137" t="n">
        <v>1</v>
      </c>
      <c r="E55" s="138" t="s">
        <v>269</v>
      </c>
      <c r="F55" s="138" t="s">
        <v>509</v>
      </c>
      <c r="G55" s="140" t="n">
        <f aca="false">I55/1.2</f>
        <v>525</v>
      </c>
      <c r="H55" s="140" t="n">
        <f aca="false">J55/1.2</f>
        <v>525</v>
      </c>
      <c r="I55" s="140" t="n">
        <v>630</v>
      </c>
      <c r="J55" s="141" t="n">
        <v>630</v>
      </c>
      <c r="K55" s="142"/>
    </row>
    <row r="56" customFormat="false" ht="17.25" hidden="false" customHeight="true" outlineLevel="0" collapsed="false">
      <c r="A56" s="119"/>
      <c r="B56" s="148" t="s">
        <v>510</v>
      </c>
      <c r="C56" s="149" t="s">
        <v>488</v>
      </c>
      <c r="D56" s="149" t="n">
        <v>40</v>
      </c>
      <c r="E56" s="150" t="s">
        <v>269</v>
      </c>
      <c r="F56" s="150" t="s">
        <v>509</v>
      </c>
      <c r="G56" s="151" t="n">
        <f aca="false">I56/1.2</f>
        <v>20.8333333333333</v>
      </c>
      <c r="H56" s="151" t="n">
        <f aca="false">J56/1.2</f>
        <v>833.333333333333</v>
      </c>
      <c r="I56" s="151" t="n">
        <v>25</v>
      </c>
      <c r="J56" s="152" t="n">
        <f aca="false">I56*40</f>
        <v>1000</v>
      </c>
      <c r="K56" s="142"/>
    </row>
    <row r="57" customFormat="false" ht="17.25" hidden="false" customHeight="true" outlineLevel="0" collapsed="false">
      <c r="A57" s="119"/>
      <c r="B57" s="153" t="s">
        <v>511</v>
      </c>
      <c r="C57" s="153"/>
      <c r="D57" s="153"/>
      <c r="E57" s="153"/>
      <c r="F57" s="153"/>
      <c r="G57" s="153"/>
      <c r="H57" s="153"/>
      <c r="I57" s="153"/>
      <c r="J57" s="153"/>
      <c r="K57" s="142"/>
    </row>
    <row r="58" customFormat="false" ht="17.25" hidden="false" customHeight="true" outlineLevel="0" collapsed="false">
      <c r="A58" s="119"/>
      <c r="B58" s="167" t="s">
        <v>512</v>
      </c>
      <c r="C58" s="121" t="s">
        <v>513</v>
      </c>
      <c r="D58" s="121" t="n">
        <v>40</v>
      </c>
      <c r="E58" s="122" t="s">
        <v>81</v>
      </c>
      <c r="F58" s="122" t="s">
        <v>514</v>
      </c>
      <c r="G58" s="123" t="n">
        <v>23.25</v>
      </c>
      <c r="H58" s="123" t="n">
        <v>930</v>
      </c>
      <c r="I58" s="123" t="n">
        <v>27.9</v>
      </c>
      <c r="J58" s="124" t="n">
        <v>1116</v>
      </c>
      <c r="K58" s="142"/>
    </row>
    <row r="59" customFormat="false" ht="17.25" hidden="false" customHeight="true" outlineLevel="0" collapsed="false">
      <c r="A59" s="119"/>
      <c r="B59" s="120" t="s">
        <v>515</v>
      </c>
      <c r="C59" s="125" t="s">
        <v>513</v>
      </c>
      <c r="D59" s="125" t="n">
        <v>40</v>
      </c>
      <c r="E59" s="126" t="s">
        <v>81</v>
      </c>
      <c r="F59" s="126" t="s">
        <v>514</v>
      </c>
      <c r="G59" s="127" t="n">
        <v>23.25</v>
      </c>
      <c r="H59" s="127" t="n">
        <v>930</v>
      </c>
      <c r="I59" s="127" t="n">
        <v>27.9</v>
      </c>
      <c r="J59" s="128" t="n">
        <v>1116</v>
      </c>
      <c r="K59" s="142"/>
    </row>
    <row r="60" customFormat="false" ht="17.25" hidden="false" customHeight="true" outlineLevel="0" collapsed="false">
      <c r="A60" s="119"/>
      <c r="B60" s="120" t="s">
        <v>516</v>
      </c>
      <c r="C60" s="125" t="s">
        <v>513</v>
      </c>
      <c r="D60" s="125" t="n">
        <v>40</v>
      </c>
      <c r="E60" s="126" t="s">
        <v>81</v>
      </c>
      <c r="F60" s="126" t="s">
        <v>514</v>
      </c>
      <c r="G60" s="127" t="n">
        <v>23.25</v>
      </c>
      <c r="H60" s="127" t="n">
        <v>930</v>
      </c>
      <c r="I60" s="127" t="n">
        <v>27.9</v>
      </c>
      <c r="J60" s="128" t="n">
        <v>1116</v>
      </c>
      <c r="K60" s="142"/>
    </row>
    <row r="61" customFormat="false" ht="17.25" hidden="false" customHeight="true" outlineLevel="0" collapsed="false">
      <c r="A61" s="119"/>
      <c r="B61" s="120" t="s">
        <v>517</v>
      </c>
      <c r="C61" s="125" t="s">
        <v>513</v>
      </c>
      <c r="D61" s="125" t="n">
        <v>40</v>
      </c>
      <c r="E61" s="126" t="s">
        <v>81</v>
      </c>
      <c r="F61" s="126" t="s">
        <v>514</v>
      </c>
      <c r="G61" s="127" t="n">
        <v>25</v>
      </c>
      <c r="H61" s="127" t="n">
        <v>1000</v>
      </c>
      <c r="I61" s="127" t="n">
        <v>30</v>
      </c>
      <c r="J61" s="128" t="n">
        <v>1200</v>
      </c>
      <c r="K61" s="142"/>
    </row>
    <row r="62" customFormat="false" ht="17.25" hidden="false" customHeight="true" outlineLevel="0" collapsed="false">
      <c r="A62" s="119"/>
      <c r="B62" s="120" t="s">
        <v>518</v>
      </c>
      <c r="C62" s="125" t="s">
        <v>513</v>
      </c>
      <c r="D62" s="125" t="n">
        <v>40</v>
      </c>
      <c r="E62" s="126" t="s">
        <v>81</v>
      </c>
      <c r="F62" s="126" t="s">
        <v>514</v>
      </c>
      <c r="G62" s="127" t="n">
        <v>25.25</v>
      </c>
      <c r="H62" s="127" t="n">
        <v>1010</v>
      </c>
      <c r="I62" s="127" t="n">
        <v>30.3</v>
      </c>
      <c r="J62" s="128" t="n">
        <v>1212</v>
      </c>
      <c r="K62" s="142"/>
    </row>
    <row r="63" customFormat="false" ht="17.25" hidden="false" customHeight="true" outlineLevel="0" collapsed="false">
      <c r="A63" s="119"/>
      <c r="B63" s="120" t="s">
        <v>519</v>
      </c>
      <c r="C63" s="125" t="s">
        <v>513</v>
      </c>
      <c r="D63" s="125" t="n">
        <v>40</v>
      </c>
      <c r="E63" s="126" t="s">
        <v>81</v>
      </c>
      <c r="F63" s="126" t="s">
        <v>514</v>
      </c>
      <c r="G63" s="127" t="n">
        <v>25.25</v>
      </c>
      <c r="H63" s="127" t="n">
        <v>1010</v>
      </c>
      <c r="I63" s="127" t="n">
        <v>30.3</v>
      </c>
      <c r="J63" s="128" t="n">
        <v>1212</v>
      </c>
      <c r="K63" s="142"/>
    </row>
    <row r="64" customFormat="false" ht="17.25" hidden="false" customHeight="true" outlineLevel="0" collapsed="false">
      <c r="A64" s="119"/>
      <c r="B64" s="120" t="s">
        <v>520</v>
      </c>
      <c r="C64" s="125" t="s">
        <v>513</v>
      </c>
      <c r="D64" s="125" t="n">
        <v>40</v>
      </c>
      <c r="E64" s="126" t="s">
        <v>81</v>
      </c>
      <c r="F64" s="126" t="s">
        <v>514</v>
      </c>
      <c r="G64" s="127" t="n">
        <v>26.5</v>
      </c>
      <c r="H64" s="127" t="n">
        <v>1060</v>
      </c>
      <c r="I64" s="127" t="n">
        <v>31.8</v>
      </c>
      <c r="J64" s="128" t="n">
        <v>1272</v>
      </c>
      <c r="K64" s="142"/>
    </row>
    <row r="65" customFormat="false" ht="17.25" hidden="false" customHeight="true" outlineLevel="0" collapsed="false">
      <c r="A65" s="160"/>
      <c r="B65" s="168" t="s">
        <v>521</v>
      </c>
      <c r="C65" s="169" t="s">
        <v>513</v>
      </c>
      <c r="D65" s="169" t="n">
        <v>40</v>
      </c>
      <c r="E65" s="170" t="s">
        <v>81</v>
      </c>
      <c r="F65" s="170" t="s">
        <v>514</v>
      </c>
      <c r="G65" s="171" t="n">
        <v>26.5</v>
      </c>
      <c r="H65" s="171" t="n">
        <v>1060</v>
      </c>
      <c r="I65" s="171" t="n">
        <v>31.8</v>
      </c>
      <c r="J65" s="172" t="n">
        <v>1272</v>
      </c>
      <c r="K65" s="142"/>
    </row>
    <row r="66" customFormat="false" ht="17.25" hidden="false" customHeight="true" outlineLevel="0" collapsed="false">
      <c r="A66" s="160"/>
      <c r="B66" s="173" t="s">
        <v>522</v>
      </c>
      <c r="C66" s="173"/>
      <c r="D66" s="173"/>
      <c r="E66" s="173"/>
      <c r="F66" s="173"/>
      <c r="G66" s="173"/>
      <c r="H66" s="173"/>
      <c r="I66" s="173"/>
      <c r="J66" s="173"/>
      <c r="K66" s="142"/>
    </row>
    <row r="67" customFormat="false" ht="17.25" hidden="false" customHeight="true" outlineLevel="0" collapsed="false">
      <c r="A67" s="160" t="n">
        <v>100104</v>
      </c>
      <c r="B67" s="167" t="s">
        <v>523</v>
      </c>
      <c r="C67" s="121" t="s">
        <v>524</v>
      </c>
      <c r="D67" s="121" t="n">
        <v>5</v>
      </c>
      <c r="E67" s="122" t="s">
        <v>246</v>
      </c>
      <c r="F67" s="122" t="s">
        <v>525</v>
      </c>
      <c r="G67" s="123" t="n">
        <v>278.090909090909</v>
      </c>
      <c r="H67" s="123" t="n">
        <v>1390.45454545455</v>
      </c>
      <c r="I67" s="123" t="n">
        <v>305.9</v>
      </c>
      <c r="J67" s="124" t="n">
        <v>1529.5</v>
      </c>
      <c r="K67" s="142"/>
    </row>
    <row r="68" customFormat="false" ht="17.25" hidden="false" customHeight="true" outlineLevel="0" collapsed="false">
      <c r="A68" s="160" t="n">
        <v>100200</v>
      </c>
      <c r="B68" s="120" t="s">
        <v>526</v>
      </c>
      <c r="C68" s="125" t="s">
        <v>524</v>
      </c>
      <c r="D68" s="125" t="n">
        <v>5</v>
      </c>
      <c r="E68" s="126" t="s">
        <v>246</v>
      </c>
      <c r="F68" s="126" t="s">
        <v>525</v>
      </c>
      <c r="G68" s="127" t="n">
        <v>282.618181818182</v>
      </c>
      <c r="H68" s="127" t="n">
        <v>1413.09090909091</v>
      </c>
      <c r="I68" s="127" t="n">
        <v>310.88</v>
      </c>
      <c r="J68" s="128" t="n">
        <v>1554.4</v>
      </c>
      <c r="K68" s="142"/>
    </row>
    <row r="69" customFormat="false" ht="17.25" hidden="false" customHeight="true" outlineLevel="0" collapsed="false">
      <c r="A69" s="160" t="n">
        <v>400005</v>
      </c>
      <c r="B69" s="120" t="s">
        <v>527</v>
      </c>
      <c r="C69" s="125" t="s">
        <v>524</v>
      </c>
      <c r="D69" s="125" t="n">
        <v>5</v>
      </c>
      <c r="E69" s="126" t="s">
        <v>246</v>
      </c>
      <c r="F69" s="126" t="s">
        <v>525</v>
      </c>
      <c r="G69" s="127" t="n">
        <v>335.663636363636</v>
      </c>
      <c r="H69" s="127" t="n">
        <v>1678.31818181818</v>
      </c>
      <c r="I69" s="127" t="n">
        <v>369.23</v>
      </c>
      <c r="J69" s="128" t="n">
        <v>1846.15</v>
      </c>
      <c r="K69" s="142"/>
    </row>
    <row r="70" customFormat="false" ht="17.25" hidden="false" customHeight="true" outlineLevel="0" collapsed="false">
      <c r="A70" s="160" t="n">
        <v>1000008021</v>
      </c>
      <c r="B70" s="120" t="s">
        <v>528</v>
      </c>
      <c r="C70" s="125" t="s">
        <v>524</v>
      </c>
      <c r="D70" s="125" t="n">
        <v>5</v>
      </c>
      <c r="E70" s="126" t="s">
        <v>246</v>
      </c>
      <c r="F70" s="126" t="s">
        <v>525</v>
      </c>
      <c r="G70" s="127" t="n">
        <v>364.872727272727</v>
      </c>
      <c r="H70" s="127" t="n">
        <v>1824.36363636364</v>
      </c>
      <c r="I70" s="127" t="n">
        <v>401.36</v>
      </c>
      <c r="J70" s="128" t="n">
        <v>2006.8</v>
      </c>
      <c r="K70" s="142"/>
    </row>
    <row r="71" customFormat="false" ht="17.25" hidden="false" customHeight="true" outlineLevel="0" collapsed="false">
      <c r="A71" s="160" t="n">
        <v>1000007217</v>
      </c>
      <c r="B71" s="120" t="s">
        <v>529</v>
      </c>
      <c r="C71" s="125" t="s">
        <v>524</v>
      </c>
      <c r="D71" s="125" t="n">
        <v>5</v>
      </c>
      <c r="E71" s="126" t="s">
        <v>246</v>
      </c>
      <c r="F71" s="126" t="s">
        <v>525</v>
      </c>
      <c r="G71" s="127" t="n">
        <v>288.090909090909</v>
      </c>
      <c r="H71" s="127" t="n">
        <v>1440.45454545455</v>
      </c>
      <c r="I71" s="127" t="n">
        <v>316.9</v>
      </c>
      <c r="J71" s="128" t="n">
        <v>1584.5</v>
      </c>
      <c r="K71" s="142"/>
    </row>
    <row r="72" customFormat="false" ht="17.25" hidden="false" customHeight="true" outlineLevel="0" collapsed="false">
      <c r="A72" s="160" t="n">
        <v>135600</v>
      </c>
      <c r="B72" s="120" t="s">
        <v>530</v>
      </c>
      <c r="C72" s="125" t="s">
        <v>524</v>
      </c>
      <c r="D72" s="125" t="n">
        <v>4</v>
      </c>
      <c r="E72" s="126" t="s">
        <v>246</v>
      </c>
      <c r="F72" s="126" t="s">
        <v>525</v>
      </c>
      <c r="G72" s="127" t="n">
        <v>276.254545454545</v>
      </c>
      <c r="H72" s="127" t="n">
        <v>1105.01818181818</v>
      </c>
      <c r="I72" s="127" t="n">
        <v>303.88</v>
      </c>
      <c r="J72" s="128" t="n">
        <v>1215.52</v>
      </c>
      <c r="K72" s="142"/>
    </row>
    <row r="73" customFormat="false" ht="17.25" hidden="false" customHeight="true" outlineLevel="0" collapsed="false">
      <c r="A73" s="160" t="n">
        <v>185909</v>
      </c>
      <c r="B73" s="120" t="s">
        <v>531</v>
      </c>
      <c r="C73" s="125" t="s">
        <v>532</v>
      </c>
      <c r="D73" s="125" t="n">
        <v>6</v>
      </c>
      <c r="E73" s="126" t="s">
        <v>246</v>
      </c>
      <c r="F73" s="126" t="s">
        <v>525</v>
      </c>
      <c r="G73" s="127" t="n">
        <v>290.472727272727</v>
      </c>
      <c r="H73" s="127" t="n">
        <v>1742.83636363636</v>
      </c>
      <c r="I73" s="127" t="n">
        <v>319.52</v>
      </c>
      <c r="J73" s="128" t="n">
        <v>1917.12</v>
      </c>
      <c r="K73" s="142"/>
    </row>
    <row r="74" customFormat="false" ht="17.25" hidden="false" customHeight="true" outlineLevel="0" collapsed="false">
      <c r="A74" s="160" t="n">
        <v>1000009683</v>
      </c>
      <c r="B74" s="120" t="s">
        <v>533</v>
      </c>
      <c r="C74" s="125" t="s">
        <v>524</v>
      </c>
      <c r="D74" s="125" t="n">
        <v>4</v>
      </c>
      <c r="E74" s="126" t="s">
        <v>246</v>
      </c>
      <c r="F74" s="126" t="s">
        <v>525</v>
      </c>
      <c r="G74" s="127" t="n">
        <v>348.972727272727</v>
      </c>
      <c r="H74" s="127" t="n">
        <v>1395.89090909091</v>
      </c>
      <c r="I74" s="127" t="n">
        <v>383.87</v>
      </c>
      <c r="J74" s="128" t="n">
        <v>1535.48</v>
      </c>
      <c r="K74" s="142"/>
    </row>
    <row r="75" customFormat="false" ht="17.25" hidden="false" customHeight="true" outlineLevel="0" collapsed="false">
      <c r="A75" s="160" t="n">
        <v>189500</v>
      </c>
      <c r="B75" s="168" t="s">
        <v>534</v>
      </c>
      <c r="C75" s="169" t="s">
        <v>532</v>
      </c>
      <c r="D75" s="169" t="n">
        <v>6</v>
      </c>
      <c r="E75" s="170" t="s">
        <v>246</v>
      </c>
      <c r="F75" s="170" t="s">
        <v>525</v>
      </c>
      <c r="G75" s="171" t="n">
        <v>286.963636363636</v>
      </c>
      <c r="H75" s="171" t="n">
        <v>1721.78181818182</v>
      </c>
      <c r="I75" s="171" t="n">
        <v>315.66</v>
      </c>
      <c r="J75" s="172" t="n">
        <v>1893.96</v>
      </c>
      <c r="K75" s="142"/>
    </row>
    <row r="76" customFormat="false" ht="17.25" hidden="false" customHeight="true" outlineLevel="0" collapsed="false">
      <c r="A76" s="160"/>
      <c r="B76" s="174"/>
      <c r="C76" s="175"/>
      <c r="D76" s="175"/>
      <c r="E76" s="176"/>
      <c r="F76" s="176"/>
      <c r="G76" s="177"/>
      <c r="H76" s="177"/>
      <c r="I76" s="177"/>
      <c r="J76" s="177"/>
      <c r="K76" s="142"/>
    </row>
    <row r="77" customFormat="false" ht="17.25" hidden="false" customHeight="true" outlineLevel="0" collapsed="false">
      <c r="A77" s="160"/>
      <c r="B77" s="178" t="s">
        <v>535</v>
      </c>
      <c r="C77" s="179" t="s">
        <v>536</v>
      </c>
      <c r="D77" s="179" t="n">
        <v>1</v>
      </c>
      <c r="E77" s="180" t="s">
        <v>81</v>
      </c>
      <c r="F77" s="180" t="s">
        <v>537</v>
      </c>
      <c r="G77" s="181" t="n">
        <f aca="false">I77/1.2</f>
        <v>541.666666666667</v>
      </c>
      <c r="H77" s="181" t="n">
        <f aca="false">J77/1.2</f>
        <v>541.666666666667</v>
      </c>
      <c r="I77" s="181" t="n">
        <v>650</v>
      </c>
      <c r="J77" s="181" t="n">
        <v>650</v>
      </c>
      <c r="K77" s="182"/>
    </row>
    <row r="78" customFormat="false" ht="17.25" hidden="false" customHeight="true" outlineLevel="0" collapsed="false">
      <c r="A78" s="160"/>
      <c r="B78" s="174"/>
      <c r="C78" s="175"/>
      <c r="D78" s="175"/>
      <c r="E78" s="176"/>
      <c r="F78" s="176"/>
      <c r="G78" s="177"/>
      <c r="H78" s="177"/>
      <c r="I78" s="177"/>
      <c r="J78" s="177"/>
      <c r="K78" s="142"/>
    </row>
    <row r="79" customFormat="false" ht="17.25" hidden="false" customHeight="true" outlineLevel="0" collapsed="false">
      <c r="A79" s="160" t="n">
        <v>77071</v>
      </c>
      <c r="B79" s="167" t="s">
        <v>245</v>
      </c>
      <c r="C79" s="121" t="s">
        <v>291</v>
      </c>
      <c r="D79" s="121"/>
      <c r="E79" s="122" t="s">
        <v>81</v>
      </c>
      <c r="F79" s="122" t="s">
        <v>538</v>
      </c>
      <c r="G79" s="123" t="n">
        <v>1489.4847</v>
      </c>
      <c r="H79" s="123" t="n">
        <v>1489.4847</v>
      </c>
      <c r="I79" s="123" t="n">
        <v>1787.38164</v>
      </c>
      <c r="J79" s="124" t="n">
        <v>1787.38164</v>
      </c>
      <c r="K79" s="142"/>
    </row>
    <row r="80" customFormat="false" ht="17.25" hidden="false" customHeight="true" outlineLevel="0" collapsed="false">
      <c r="A80" s="160" t="n">
        <v>134655</v>
      </c>
      <c r="B80" s="120" t="s">
        <v>539</v>
      </c>
      <c r="C80" s="125" t="s">
        <v>524</v>
      </c>
      <c r="D80" s="125" t="n">
        <v>4</v>
      </c>
      <c r="E80" s="126" t="s">
        <v>81</v>
      </c>
      <c r="F80" s="126" t="s">
        <v>538</v>
      </c>
      <c r="G80" s="127" t="n">
        <v>274.063185</v>
      </c>
      <c r="H80" s="127" t="n">
        <v>1096.25274</v>
      </c>
      <c r="I80" s="127" t="n">
        <v>328.875822</v>
      </c>
      <c r="J80" s="128" t="n">
        <v>1315.503288</v>
      </c>
      <c r="K80" s="142"/>
    </row>
    <row r="81" customFormat="false" ht="17.25" hidden="false" customHeight="true" outlineLevel="0" collapsed="false">
      <c r="A81" s="160" t="n">
        <v>134657</v>
      </c>
      <c r="B81" s="120" t="s">
        <v>540</v>
      </c>
      <c r="C81" s="125" t="s">
        <v>524</v>
      </c>
      <c r="D81" s="125" t="n">
        <v>4</v>
      </c>
      <c r="E81" s="126" t="s">
        <v>81</v>
      </c>
      <c r="F81" s="126" t="s">
        <v>538</v>
      </c>
      <c r="G81" s="127" t="n">
        <v>311.590125</v>
      </c>
      <c r="H81" s="127" t="n">
        <v>1246.3605</v>
      </c>
      <c r="I81" s="127" t="n">
        <v>373.90815</v>
      </c>
      <c r="J81" s="128" t="n">
        <v>1495.6326</v>
      </c>
      <c r="K81" s="142"/>
    </row>
    <row r="82" customFormat="false" ht="17.25" hidden="false" customHeight="true" outlineLevel="0" collapsed="false">
      <c r="A82" s="160" t="n">
        <v>134651</v>
      </c>
      <c r="B82" s="120" t="s">
        <v>541</v>
      </c>
      <c r="C82" s="125" t="s">
        <v>524</v>
      </c>
      <c r="D82" s="125" t="n">
        <v>4</v>
      </c>
      <c r="E82" s="126" t="s">
        <v>81</v>
      </c>
      <c r="F82" s="126" t="s">
        <v>538</v>
      </c>
      <c r="G82" s="127" t="n">
        <v>338.590357916667</v>
      </c>
      <c r="H82" s="127" t="n">
        <v>1354.36143166667</v>
      </c>
      <c r="I82" s="127" t="n">
        <v>406.3084295</v>
      </c>
      <c r="J82" s="128" t="n">
        <v>1625.233718</v>
      </c>
      <c r="K82" s="142"/>
    </row>
    <row r="83" customFormat="false" ht="17.25" hidden="false" customHeight="true" outlineLevel="0" collapsed="false">
      <c r="A83" s="160" t="n">
        <v>127238</v>
      </c>
      <c r="B83" s="168" t="s">
        <v>542</v>
      </c>
      <c r="C83" s="169" t="s">
        <v>524</v>
      </c>
      <c r="D83" s="169" t="n">
        <v>4</v>
      </c>
      <c r="E83" s="170" t="s">
        <v>81</v>
      </c>
      <c r="F83" s="170" t="s">
        <v>538</v>
      </c>
      <c r="G83" s="171" t="n">
        <v>304.863075</v>
      </c>
      <c r="H83" s="171" t="n">
        <v>1219.4523</v>
      </c>
      <c r="I83" s="171" t="n">
        <v>365.83569</v>
      </c>
      <c r="J83" s="172" t="n">
        <v>1463.34276</v>
      </c>
      <c r="K83" s="142"/>
    </row>
    <row r="84" customFormat="false" ht="17.25" hidden="false" customHeight="true" outlineLevel="0" collapsed="false">
      <c r="A84" s="160"/>
      <c r="B84" s="153" t="s">
        <v>543</v>
      </c>
      <c r="C84" s="153"/>
      <c r="D84" s="153"/>
      <c r="E84" s="153"/>
      <c r="F84" s="153"/>
      <c r="G84" s="153"/>
      <c r="H84" s="153"/>
      <c r="I84" s="153"/>
      <c r="J84" s="153"/>
      <c r="K84" s="142"/>
    </row>
    <row r="85" customFormat="false" ht="17.25" hidden="false" customHeight="true" outlineLevel="0" collapsed="false">
      <c r="A85" s="160" t="n">
        <v>114706</v>
      </c>
      <c r="B85" s="167" t="s">
        <v>544</v>
      </c>
      <c r="C85" s="121" t="s">
        <v>545</v>
      </c>
      <c r="D85" s="121" t="n">
        <v>3</v>
      </c>
      <c r="E85" s="122" t="s">
        <v>309</v>
      </c>
      <c r="F85" s="122" t="s">
        <v>538</v>
      </c>
      <c r="G85" s="123" t="n">
        <v>477.537236229303</v>
      </c>
      <c r="H85" s="123" t="n">
        <v>1432.61170868791</v>
      </c>
      <c r="I85" s="123" t="n">
        <v>573.044683475163</v>
      </c>
      <c r="J85" s="124" t="n">
        <v>1719.13405042549</v>
      </c>
      <c r="K85" s="142"/>
    </row>
    <row r="86" customFormat="false" ht="17.25" hidden="false" customHeight="true" outlineLevel="0" collapsed="false">
      <c r="A86" s="160" t="n">
        <f aca="false">[3]Лист1!$A$47</f>
        <v>0</v>
      </c>
      <c r="B86" s="120" t="s">
        <v>546</v>
      </c>
      <c r="C86" s="125" t="s">
        <v>264</v>
      </c>
      <c r="D86" s="125" t="n">
        <v>12</v>
      </c>
      <c r="E86" s="126" t="s">
        <v>309</v>
      </c>
      <c r="F86" s="126" t="s">
        <v>538</v>
      </c>
      <c r="G86" s="127" t="n">
        <v>102.16206</v>
      </c>
      <c r="H86" s="127" t="n">
        <v>1225.94472</v>
      </c>
      <c r="I86" s="127" t="n">
        <v>122.594472</v>
      </c>
      <c r="J86" s="128" t="n">
        <v>1471.133664</v>
      </c>
      <c r="K86" s="142"/>
    </row>
    <row r="87" customFormat="false" ht="17.25" hidden="false" customHeight="true" outlineLevel="0" collapsed="false">
      <c r="A87" s="160" t="n">
        <f aca="false">[3]Лист1!$A$51</f>
        <v>0</v>
      </c>
      <c r="B87" s="120" t="s">
        <v>547</v>
      </c>
      <c r="C87" s="125" t="s">
        <v>264</v>
      </c>
      <c r="D87" s="125" t="n">
        <v>12</v>
      </c>
      <c r="E87" s="126" t="s">
        <v>309</v>
      </c>
      <c r="F87" s="126" t="s">
        <v>538</v>
      </c>
      <c r="G87" s="127" t="n">
        <v>100.9527948</v>
      </c>
      <c r="H87" s="127" t="n">
        <v>1211.4335376</v>
      </c>
      <c r="I87" s="127" t="n">
        <v>121.14335376</v>
      </c>
      <c r="J87" s="128" t="n">
        <v>1453.72024512</v>
      </c>
      <c r="K87" s="142"/>
    </row>
    <row r="88" customFormat="false" ht="17.25" hidden="false" customHeight="true" outlineLevel="0" collapsed="false">
      <c r="A88" s="160" t="n">
        <f aca="false">[3]Лист1!$A$52</f>
        <v>0</v>
      </c>
      <c r="B88" s="120" t="s">
        <v>548</v>
      </c>
      <c r="C88" s="125" t="s">
        <v>264</v>
      </c>
      <c r="D88" s="125" t="n">
        <v>12</v>
      </c>
      <c r="E88" s="126" t="s">
        <v>309</v>
      </c>
      <c r="F88" s="126" t="s">
        <v>538</v>
      </c>
      <c r="G88" s="127" t="n">
        <v>109.30072669438</v>
      </c>
      <c r="H88" s="127" t="n">
        <v>1311.60872033257</v>
      </c>
      <c r="I88" s="127" t="n">
        <v>131.160872033257</v>
      </c>
      <c r="J88" s="128" t="n">
        <v>1573.93046439908</v>
      </c>
      <c r="K88" s="142"/>
    </row>
    <row r="89" customFormat="false" ht="17.25" hidden="false" customHeight="true" outlineLevel="0" collapsed="false">
      <c r="A89" s="160" t="n">
        <f aca="false">[3]Лист1!$A$53</f>
        <v>0</v>
      </c>
      <c r="B89" s="120" t="s">
        <v>549</v>
      </c>
      <c r="C89" s="125" t="s">
        <v>505</v>
      </c>
      <c r="D89" s="125" t="n">
        <v>3</v>
      </c>
      <c r="E89" s="126" t="s">
        <v>309</v>
      </c>
      <c r="F89" s="126" t="s">
        <v>538</v>
      </c>
      <c r="G89" s="127" t="n">
        <v>426.728334306522</v>
      </c>
      <c r="H89" s="127" t="n">
        <v>1280.18500291957</v>
      </c>
      <c r="I89" s="127" t="n">
        <v>512.074001167826</v>
      </c>
      <c r="J89" s="128" t="n">
        <v>1536.22200350348</v>
      </c>
      <c r="K89" s="142"/>
    </row>
    <row r="90" customFormat="false" ht="17.25" hidden="false" customHeight="true" outlineLevel="0" collapsed="false">
      <c r="A90" s="160" t="n">
        <f aca="false">[3]Лист1!$A$54</f>
        <v>0</v>
      </c>
      <c r="B90" s="120" t="s">
        <v>550</v>
      </c>
      <c r="C90" s="125" t="s">
        <v>264</v>
      </c>
      <c r="D90" s="125" t="n">
        <v>6</v>
      </c>
      <c r="E90" s="126" t="s">
        <v>309</v>
      </c>
      <c r="F90" s="126" t="s">
        <v>538</v>
      </c>
      <c r="G90" s="127" t="n">
        <v>161.359809534</v>
      </c>
      <c r="H90" s="127" t="n">
        <v>968.158857204</v>
      </c>
      <c r="I90" s="127" t="n">
        <v>193.6317714408</v>
      </c>
      <c r="J90" s="128" t="n">
        <v>1161.7906286448</v>
      </c>
      <c r="K90" s="142"/>
    </row>
    <row r="91" customFormat="false" ht="17.25" hidden="false" customHeight="true" outlineLevel="0" collapsed="false">
      <c r="A91" s="160" t="n">
        <f aca="false">[3]Лист1!$A$56</f>
        <v>0</v>
      </c>
      <c r="B91" s="168" t="s">
        <v>551</v>
      </c>
      <c r="C91" s="169" t="s">
        <v>264</v>
      </c>
      <c r="D91" s="169" t="n">
        <v>12</v>
      </c>
      <c r="E91" s="170" t="s">
        <v>309</v>
      </c>
      <c r="F91" s="170" t="s">
        <v>538</v>
      </c>
      <c r="G91" s="171" t="n">
        <v>99.7566970296455</v>
      </c>
      <c r="H91" s="171" t="n">
        <v>1197.08036435575</v>
      </c>
      <c r="I91" s="171" t="n">
        <v>119.708036435575</v>
      </c>
      <c r="J91" s="172" t="n">
        <v>1436.4964372269</v>
      </c>
      <c r="K91" s="142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83" width="10"/>
    <col collapsed="false" customWidth="true" hidden="false" outlineLevel="0" max="2" min="2" style="183" width="7.16"/>
    <col collapsed="false" customWidth="true" hidden="false" outlineLevel="0" max="3" min="3" style="95" width="73.67"/>
    <col collapsed="false" customWidth="true" hidden="false" outlineLevel="0" max="7" min="4" style="96" width="11.5"/>
  </cols>
  <sheetData>
    <row r="1" customFormat="false" ht="15" hidden="false" customHeight="false" outlineLevel="0" collapsed="false">
      <c r="A1" s="184" t="n">
        <v>1</v>
      </c>
    </row>
    <row r="2" customFormat="false" ht="15" hidden="false" customHeight="false" outlineLevel="0" collapsed="false">
      <c r="A2" s="184" t="n">
        <v>1.01</v>
      </c>
      <c r="C2" s="97"/>
      <c r="D2" s="101"/>
      <c r="E2" s="101"/>
      <c r="F2" s="101"/>
      <c r="G2" s="101"/>
    </row>
    <row r="3" customFormat="false" ht="17.35" hidden="false" customHeight="false" outlineLevel="0" collapsed="false">
      <c r="A3" s="184" t="n">
        <v>1.02</v>
      </c>
      <c r="C3" s="97"/>
      <c r="D3" s="101"/>
      <c r="E3" s="104" t="s">
        <v>552</v>
      </c>
      <c r="F3" s="101"/>
      <c r="G3" s="104"/>
    </row>
    <row r="4" customFormat="false" ht="17.35" hidden="false" customHeight="false" outlineLevel="0" collapsed="false">
      <c r="A4" s="184" t="n">
        <v>1.03</v>
      </c>
      <c r="C4" s="97"/>
      <c r="D4" s="101"/>
      <c r="E4" s="104" t="s">
        <v>553</v>
      </c>
      <c r="F4" s="101"/>
      <c r="G4" s="104"/>
    </row>
    <row r="5" customFormat="false" ht="17.35" hidden="false" customHeight="false" outlineLevel="0" collapsed="false">
      <c r="A5" s="184" t="n">
        <v>1.04</v>
      </c>
      <c r="C5" s="97"/>
      <c r="D5" s="101"/>
      <c r="E5" s="104" t="s">
        <v>554</v>
      </c>
      <c r="F5" s="101"/>
      <c r="G5" s="104"/>
    </row>
    <row r="6" customFormat="false" ht="15" hidden="false" customHeight="false" outlineLevel="0" collapsed="false">
      <c r="A6" s="184" t="n">
        <v>1.05</v>
      </c>
      <c r="C6" s="97"/>
      <c r="D6" s="101"/>
      <c r="E6" s="106"/>
      <c r="F6" s="101"/>
      <c r="G6" s="106"/>
    </row>
    <row r="7" customFormat="false" ht="15" hidden="false" customHeight="false" outlineLevel="0" collapsed="false">
      <c r="A7" s="184" t="n">
        <v>1.06</v>
      </c>
      <c r="C7" s="107"/>
      <c r="D7" s="111"/>
      <c r="E7" s="111"/>
      <c r="F7" s="111"/>
      <c r="G7" s="111"/>
    </row>
    <row r="8" customFormat="false" ht="21.65" hidden="false" customHeight="false" outlineLevel="0" collapsed="false">
      <c r="A8" s="184" t="n">
        <v>1.07</v>
      </c>
      <c r="B8" s="185" t="s">
        <v>555</v>
      </c>
      <c r="C8" s="186" t="s">
        <v>4</v>
      </c>
      <c r="D8" s="187" t="s">
        <v>453</v>
      </c>
      <c r="E8" s="188" t="s">
        <v>454</v>
      </c>
      <c r="F8" s="187" t="s">
        <v>455</v>
      </c>
      <c r="G8" s="188" t="s">
        <v>456</v>
      </c>
      <c r="H8" s="188" t="s">
        <v>556</v>
      </c>
    </row>
    <row r="9" customFormat="false" ht="15" hidden="false" customHeight="false" outlineLevel="0" collapsed="false">
      <c r="A9" s="184" t="n">
        <v>1.08</v>
      </c>
      <c r="C9" s="189" t="s">
        <v>134</v>
      </c>
      <c r="D9" s="189"/>
      <c r="E9" s="189"/>
      <c r="F9" s="189"/>
      <c r="G9" s="189"/>
      <c r="H9" s="189"/>
    </row>
    <row r="10" customFormat="false" ht="15" hidden="false" customHeight="false" outlineLevel="0" collapsed="false">
      <c r="A10" s="184" t="n">
        <v>1.09</v>
      </c>
      <c r="C10" s="190" t="s">
        <v>457</v>
      </c>
      <c r="D10" s="190"/>
      <c r="E10" s="190"/>
      <c r="F10" s="190"/>
      <c r="G10" s="190"/>
      <c r="H10" s="190"/>
    </row>
    <row r="11" customFormat="false" ht="15" hidden="false" customHeight="false" outlineLevel="0" collapsed="false">
      <c r="A11" s="184" t="n">
        <v>1.1</v>
      </c>
      <c r="B11" s="160" t="n">
        <v>47346</v>
      </c>
      <c r="C11" s="167" t="s">
        <v>458</v>
      </c>
      <c r="D11" s="123" t="n">
        <f aca="false">F11/1.1</f>
        <v>68.73984</v>
      </c>
      <c r="E11" s="123" t="e">
        <f aca="false">G11/1.1</f>
        <v>#N/A</v>
      </c>
      <c r="F11" s="123" t="n">
        <v>75.613824</v>
      </c>
      <c r="G11" s="123" t="e">
        <f aca="false">F11*H11</f>
        <v>#N/A</v>
      </c>
      <c r="H11" s="191" t="e">
        <f aca="false">VLOOKUP(B11,'регулярный прайс'!A:E,4,0)</f>
        <v>#N/A</v>
      </c>
      <c r="I11" s="183" t="e">
        <f aca="false">VLOOKUP(B11,[2]HoReCa!$A$1:$Q$1048576,15,0)</f>
        <v>#N/A</v>
      </c>
      <c r="J11" s="96" t="e">
        <f aca="false">F13-I11</f>
        <v>#N/A</v>
      </c>
      <c r="K11" s="183" t="e">
        <f aca="false">VLOOKUP(B11,[4]МФС!$C$1:$G$1048576,5,0)</f>
        <v>#N/A</v>
      </c>
      <c r="L11" s="183" t="e">
        <f aca="false">I11-K11</f>
        <v>#N/A</v>
      </c>
    </row>
    <row r="12" customFormat="false" ht="15" hidden="false" customHeight="false" outlineLevel="0" collapsed="false">
      <c r="A12" s="184" t="n">
        <v>1.11</v>
      </c>
      <c r="B12" s="160" t="n">
        <v>47324</v>
      </c>
      <c r="C12" s="120" t="s">
        <v>222</v>
      </c>
      <c r="D12" s="127" t="n">
        <f aca="false">F12/1.1</f>
        <v>71.53056</v>
      </c>
      <c r="E12" s="127" t="e">
        <f aca="false">G12/1.1</f>
        <v>#N/A</v>
      </c>
      <c r="F12" s="127" t="n">
        <v>78.683616</v>
      </c>
      <c r="G12" s="127" t="e">
        <f aca="false">F12*H12</f>
        <v>#N/A</v>
      </c>
      <c r="H12" s="192" t="e">
        <f aca="false">VLOOKUP(B12,'регулярный прайс'!A:E,4,0)</f>
        <v>#N/A</v>
      </c>
      <c r="I12" s="183" t="e">
        <f aca="false">VLOOKUP(B12,[2]HoReCa!$A$1:$Q$1048576,15,0)</f>
        <v>#N/A</v>
      </c>
      <c r="J12" s="96" t="e">
        <f aca="false">F14-I12</f>
        <v>#N/A</v>
      </c>
      <c r="K12" s="183" t="e">
        <f aca="false">VLOOKUP(B12,[4]МФС!$C$1:$G$1048576,5,0)</f>
        <v>#N/A</v>
      </c>
      <c r="L12" s="183" t="e">
        <f aca="false">I12-K12</f>
        <v>#N/A</v>
      </c>
    </row>
    <row r="13" customFormat="false" ht="15" hidden="false" customHeight="false" outlineLevel="0" collapsed="false">
      <c r="A13" s="184" t="n">
        <v>1.12</v>
      </c>
      <c r="B13" s="160" t="n">
        <v>44703</v>
      </c>
      <c r="C13" s="120" t="s">
        <v>220</v>
      </c>
      <c r="D13" s="127" t="n">
        <f aca="false">F13/1.1</f>
        <v>72.6516</v>
      </c>
      <c r="E13" s="127" t="e">
        <f aca="false">G13/1.1</f>
        <v>#N/A</v>
      </c>
      <c r="F13" s="127" t="n">
        <v>79.91676</v>
      </c>
      <c r="G13" s="127" t="e">
        <f aca="false">F13*H13</f>
        <v>#N/A</v>
      </c>
      <c r="H13" s="192" t="e">
        <f aca="false">VLOOKUP(B13,'регулярный прайс'!A:E,4,0)</f>
        <v>#N/A</v>
      </c>
      <c r="I13" s="183" t="e">
        <f aca="false">VLOOKUP(B13,[2]HoReCa!$A$1:$Q$1048576,15,0)</f>
        <v>#N/A</v>
      </c>
      <c r="J13" s="96" t="e">
        <f aca="false">F15-I13</f>
        <v>#N/A</v>
      </c>
      <c r="K13" s="183" t="e">
        <f aca="false">VLOOKUP(B13,[4]МФС!$C$1:$G$1048576,5,0)</f>
        <v>#N/A</v>
      </c>
      <c r="L13" s="183" t="e">
        <f aca="false">I13-K13</f>
        <v>#N/A</v>
      </c>
    </row>
    <row r="14" customFormat="false" ht="15" hidden="false" customHeight="false" outlineLevel="0" collapsed="false">
      <c r="A14" s="184" t="n">
        <v>1.13</v>
      </c>
      <c r="B14" s="160" t="n">
        <v>44700</v>
      </c>
      <c r="C14" s="120" t="s">
        <v>224</v>
      </c>
      <c r="D14" s="127" t="n">
        <f aca="false">F14/1.1</f>
        <v>100.34496</v>
      </c>
      <c r="E14" s="127" t="e">
        <f aca="false">G14/1.1</f>
        <v>#N/A</v>
      </c>
      <c r="F14" s="127" t="n">
        <v>110.379456</v>
      </c>
      <c r="G14" s="127" t="e">
        <f aca="false">F14*H14</f>
        <v>#N/A</v>
      </c>
      <c r="H14" s="192" t="e">
        <f aca="false">VLOOKUP(B14,'регулярный прайс'!A:E,4,0)</f>
        <v>#N/A</v>
      </c>
      <c r="I14" s="183" t="e">
        <f aca="false">VLOOKUP(B14,[2]HoReCa!$A$1:$Q$1048576,15,0)</f>
        <v>#N/A</v>
      </c>
      <c r="J14" s="96" t="e">
        <f aca="false">F16-I14</f>
        <v>#N/A</v>
      </c>
      <c r="K14" s="183" t="e">
        <f aca="false">VLOOKUP(B14,[4]МФС!$C$1:$G$1048576,5,0)</f>
        <v>#N/A</v>
      </c>
      <c r="L14" s="183" t="e">
        <f aca="false">I14-K14</f>
        <v>#N/A</v>
      </c>
    </row>
    <row r="15" customFormat="false" ht="15" hidden="false" customHeight="false" outlineLevel="0" collapsed="false">
      <c r="A15" s="184" t="n">
        <v>1.14</v>
      </c>
      <c r="B15" s="160" t="n">
        <v>44697</v>
      </c>
      <c r="C15" s="120" t="s">
        <v>228</v>
      </c>
      <c r="D15" s="127" t="n">
        <f aca="false">F15/1.1</f>
        <v>98.43552</v>
      </c>
      <c r="E15" s="127" t="e">
        <f aca="false">G15/1.1</f>
        <v>#N/A</v>
      </c>
      <c r="F15" s="127" t="n">
        <v>108.279072</v>
      </c>
      <c r="G15" s="127" t="e">
        <f aca="false">F15*H15</f>
        <v>#N/A</v>
      </c>
      <c r="H15" s="192" t="e">
        <f aca="false">VLOOKUP(B15,'регулярный прайс'!A:E,4,0)</f>
        <v>#N/A</v>
      </c>
      <c r="I15" s="183" t="e">
        <f aca="false">VLOOKUP(B15,[2]HoReCa!$A$1:$Q$1048576,15,0)</f>
        <v>#N/A</v>
      </c>
      <c r="J15" s="96" t="e">
        <f aca="false">F17-I15</f>
        <v>#N/A</v>
      </c>
      <c r="K15" s="183" t="e">
        <f aca="false">VLOOKUP(B15,[4]МФС!$C$1:$G$1048576,5,0)</f>
        <v>#N/A</v>
      </c>
      <c r="L15" s="183" t="e">
        <f aca="false">I15-K15</f>
        <v>#N/A</v>
      </c>
    </row>
    <row r="16" customFormat="false" ht="15" hidden="false" customHeight="false" outlineLevel="0" collapsed="false">
      <c r="A16" s="184" t="n">
        <v>1.15</v>
      </c>
      <c r="B16" s="160" t="n">
        <v>44702</v>
      </c>
      <c r="C16" s="120" t="s">
        <v>460</v>
      </c>
      <c r="D16" s="127" t="n">
        <f aca="false">F16/1.1</f>
        <v>91.26432</v>
      </c>
      <c r="E16" s="127" t="e">
        <f aca="false">G16/1.1</f>
        <v>#N/A</v>
      </c>
      <c r="F16" s="127" t="n">
        <v>100.390752</v>
      </c>
      <c r="G16" s="127" t="e">
        <f aca="false">F16*H16</f>
        <v>#N/A</v>
      </c>
      <c r="H16" s="192" t="e">
        <f aca="false">VLOOKUP(B16,'регулярный прайс'!A:E,4,0)</f>
        <v>#N/A</v>
      </c>
      <c r="I16" s="183" t="e">
        <f aca="false">VLOOKUP(B16,[2]HoReCa!$A$1:$Q$1048576,15,0)</f>
        <v>#N/A</v>
      </c>
      <c r="J16" s="96" t="e">
        <f aca="false">F18-I16</f>
        <v>#N/A</v>
      </c>
      <c r="K16" s="183" t="e">
        <f aca="false">VLOOKUP(B16,[4]МФС!$C$1:$G$1048576,5,0)</f>
        <v>#N/A</v>
      </c>
      <c r="L16" s="183" t="e">
        <f aca="false">I16-K16</f>
        <v>#N/A</v>
      </c>
    </row>
    <row r="17" customFormat="false" ht="15" hidden="false" customHeight="false" outlineLevel="0" collapsed="false">
      <c r="A17" s="184" t="n">
        <v>1.16</v>
      </c>
      <c r="B17" s="160" t="n">
        <v>46708</v>
      </c>
      <c r="C17" s="120" t="s">
        <v>461</v>
      </c>
      <c r="D17" s="127" t="n">
        <f aca="false">F17/1.1</f>
        <v>97.47648</v>
      </c>
      <c r="E17" s="127" t="e">
        <f aca="false">G17/1.1</f>
        <v>#N/A</v>
      </c>
      <c r="F17" s="127" t="n">
        <v>107.224128</v>
      </c>
      <c r="G17" s="127" t="e">
        <f aca="false">F17*H17</f>
        <v>#N/A</v>
      </c>
      <c r="H17" s="192" t="e">
        <f aca="false">VLOOKUP(B17,'регулярный прайс'!A:E,4,0)</f>
        <v>#N/A</v>
      </c>
      <c r="I17" s="183" t="e">
        <f aca="false">VLOOKUP(B17,[2]HoReCa!$A$1:$Q$1048576,15,0)</f>
        <v>#N/A</v>
      </c>
      <c r="J17" s="96" t="e">
        <f aca="false">F19-I17</f>
        <v>#N/A</v>
      </c>
      <c r="K17" s="183" t="e">
        <f aca="false">VLOOKUP(B17,[4]МФС!$C$1:$G$1048576,5,0)</f>
        <v>#N/A</v>
      </c>
      <c r="L17" s="183" t="e">
        <f aca="false">I17-K17</f>
        <v>#N/A</v>
      </c>
    </row>
    <row r="18" customFormat="false" ht="15" hidden="false" customHeight="false" outlineLevel="0" collapsed="false">
      <c r="A18" s="184" t="n">
        <v>1.17</v>
      </c>
      <c r="B18" s="160" t="n">
        <v>800297</v>
      </c>
      <c r="C18" s="120" t="s">
        <v>462</v>
      </c>
      <c r="D18" s="127" t="n">
        <f aca="false">F18/1.1</f>
        <v>90.9792</v>
      </c>
      <c r="E18" s="127" t="e">
        <f aca="false">G18/1.1</f>
        <v>#N/A</v>
      </c>
      <c r="F18" s="127" t="n">
        <v>100.07712</v>
      </c>
      <c r="G18" s="127" t="e">
        <f aca="false">F18*H18</f>
        <v>#N/A</v>
      </c>
      <c r="H18" s="192" t="e">
        <f aca="false">VLOOKUP(B18,'регулярный прайс'!A:E,4,0)</f>
        <v>#N/A</v>
      </c>
      <c r="I18" s="183" t="e">
        <f aca="false">VLOOKUP(B18,[2]HoReCa!$A$1:$Q$1048576,15,0)</f>
        <v>#N/A</v>
      </c>
      <c r="J18" s="96" t="e">
        <f aca="false">F20-I18</f>
        <v>#N/A</v>
      </c>
      <c r="K18" s="183" t="e">
        <f aca="false">VLOOKUP(B18,[4]МФС!$C$1:$G$1048576,5,0)</f>
        <v>#N/A</v>
      </c>
      <c r="L18" s="183" t="e">
        <f aca="false">I18-K18</f>
        <v>#N/A</v>
      </c>
    </row>
    <row r="19" customFormat="false" ht="15" hidden="false" customHeight="false" outlineLevel="0" collapsed="false">
      <c r="A19" s="184" t="n">
        <v>1.18</v>
      </c>
      <c r="B19" s="160" t="n">
        <v>47755</v>
      </c>
      <c r="C19" s="120" t="s">
        <v>229</v>
      </c>
      <c r="D19" s="127" t="n">
        <f aca="false">F19/1.1</f>
        <v>111.48192</v>
      </c>
      <c r="E19" s="127" t="e">
        <f aca="false">G19/1.1</f>
        <v>#N/A</v>
      </c>
      <c r="F19" s="127" t="n">
        <v>122.630112</v>
      </c>
      <c r="G19" s="127" t="e">
        <f aca="false">F19*H19</f>
        <v>#N/A</v>
      </c>
      <c r="H19" s="192" t="e">
        <f aca="false">VLOOKUP(B19,'регулярный прайс'!A:E,4,0)</f>
        <v>#N/A</v>
      </c>
      <c r="I19" s="183" t="e">
        <f aca="false">VLOOKUP(B19,[2]HoReCa!$A$1:$Q$1048576,15,0)</f>
        <v>#N/A</v>
      </c>
      <c r="J19" s="96" t="e">
        <f aca="false">F21-I19</f>
        <v>#N/A</v>
      </c>
      <c r="K19" s="183" t="e">
        <f aca="false">VLOOKUP(B19,[4]МФС!$C$1:$G$1048576,5,0)</f>
        <v>#N/A</v>
      </c>
      <c r="L19" s="183" t="e">
        <f aca="false">I19-K19</f>
        <v>#N/A</v>
      </c>
    </row>
    <row r="20" customFormat="false" ht="15" hidden="false" customHeight="false" outlineLevel="0" collapsed="false">
      <c r="A20" s="184" t="n">
        <v>1.19</v>
      </c>
      <c r="B20" s="160" t="n">
        <v>47756</v>
      </c>
      <c r="C20" s="120" t="s">
        <v>197</v>
      </c>
      <c r="D20" s="127" t="n">
        <f aca="false">F20/1.1</f>
        <v>88.2144</v>
      </c>
      <c r="E20" s="127" t="e">
        <f aca="false">G20/1.1</f>
        <v>#N/A</v>
      </c>
      <c r="F20" s="127" t="n">
        <v>97.03584</v>
      </c>
      <c r="G20" s="127" t="e">
        <f aca="false">F20*H20</f>
        <v>#N/A</v>
      </c>
      <c r="H20" s="192" t="e">
        <f aca="false">VLOOKUP(B20,'регулярный прайс'!A:E,4,0)</f>
        <v>#N/A</v>
      </c>
      <c r="I20" s="183" t="e">
        <f aca="false">VLOOKUP(B20,[2]HoReCa!$A$1:$Q$1048576,15,0)</f>
        <v>#N/A</v>
      </c>
      <c r="J20" s="96" t="e">
        <f aca="false">F22-I20</f>
        <v>#N/A</v>
      </c>
      <c r="K20" s="183" t="e">
        <f aca="false">VLOOKUP(B20,[4]МФС!$C$1:$G$1048576,5,0)</f>
        <v>#N/A</v>
      </c>
      <c r="L20" s="183" t="e">
        <f aca="false">I20-K20</f>
        <v>#N/A</v>
      </c>
    </row>
    <row r="21" customFormat="false" ht="15" hidden="false" customHeight="false" outlineLevel="0" collapsed="false">
      <c r="A21" s="184" t="n">
        <v>1.2</v>
      </c>
      <c r="B21" s="160" t="n">
        <v>45193</v>
      </c>
      <c r="C21" s="120" t="s">
        <v>200</v>
      </c>
      <c r="D21" s="127" t="n">
        <f aca="false">F21/1.1</f>
        <v>62.71776</v>
      </c>
      <c r="E21" s="127" t="e">
        <f aca="false">G21/1.1</f>
        <v>#N/A</v>
      </c>
      <c r="F21" s="127" t="n">
        <v>68.989536</v>
      </c>
      <c r="G21" s="127" t="e">
        <f aca="false">F21*H21</f>
        <v>#N/A</v>
      </c>
      <c r="H21" s="192" t="e">
        <f aca="false">VLOOKUP(B21,'регулярный прайс'!A:E,4,0)</f>
        <v>#N/A</v>
      </c>
      <c r="I21" s="183" t="e">
        <f aca="false">VLOOKUP(B21,[2]HoReCa!$A$1:$Q$1048576,15,0)</f>
        <v>#N/A</v>
      </c>
      <c r="J21" s="96" t="e">
        <f aca="false">F23-I21</f>
        <v>#N/A</v>
      </c>
      <c r="K21" s="183" t="e">
        <f aca="false">VLOOKUP(B21,[4]МФС!$C$1:$G$1048576,5,0)</f>
        <v>#N/A</v>
      </c>
      <c r="L21" s="183" t="e">
        <f aca="false">I21-K21</f>
        <v>#N/A</v>
      </c>
    </row>
    <row r="22" customFormat="false" ht="15" hidden="false" customHeight="false" outlineLevel="0" collapsed="false">
      <c r="A22" s="184" t="n">
        <v>1.21</v>
      </c>
      <c r="B22" s="160" t="n">
        <v>45194</v>
      </c>
      <c r="C22" s="120" t="s">
        <v>557</v>
      </c>
      <c r="D22" s="127" t="n">
        <f aca="false">F22/1.1</f>
        <v>63.71136</v>
      </c>
      <c r="E22" s="127" t="e">
        <f aca="false">G22/1.1</f>
        <v>#N/A</v>
      </c>
      <c r="F22" s="127" t="n">
        <v>70.082496</v>
      </c>
      <c r="G22" s="127" t="e">
        <f aca="false">F22*H22</f>
        <v>#N/A</v>
      </c>
      <c r="H22" s="192" t="e">
        <f aca="false">VLOOKUP(B22,'регулярный прайс'!A:E,4,0)</f>
        <v>#N/A</v>
      </c>
      <c r="I22" s="183" t="e">
        <f aca="false">VLOOKUP(B22,[2]HoReCa!$A$1:$Q$1048576,15,0)</f>
        <v>#N/A</v>
      </c>
      <c r="J22" s="96" t="e">
        <f aca="false">F24-I22</f>
        <v>#N/A</v>
      </c>
      <c r="K22" s="183" t="e">
        <f aca="false">VLOOKUP(B22,[4]МФС!$C$1:$G$1048576,5,0)</f>
        <v>#N/A</v>
      </c>
      <c r="L22" s="183" t="e">
        <f aca="false">I22-K22</f>
        <v>#N/A</v>
      </c>
    </row>
    <row r="23" customFormat="false" ht="15" hidden="false" customHeight="false" outlineLevel="0" collapsed="false">
      <c r="A23" s="184" t="n">
        <v>1.22</v>
      </c>
      <c r="B23" s="160" t="n">
        <v>47325</v>
      </c>
      <c r="C23" s="120" t="s">
        <v>465</v>
      </c>
      <c r="D23" s="127" t="n">
        <f aca="false">F23/1.1</f>
        <v>71.60832</v>
      </c>
      <c r="E23" s="127" t="e">
        <f aca="false">G23/1.1</f>
        <v>#N/A</v>
      </c>
      <c r="F23" s="127" t="n">
        <v>78.769152</v>
      </c>
      <c r="G23" s="127" t="e">
        <f aca="false">F23*H23</f>
        <v>#N/A</v>
      </c>
      <c r="H23" s="192" t="e">
        <f aca="false">VLOOKUP(B23,'регулярный прайс'!A:E,4,0)</f>
        <v>#N/A</v>
      </c>
      <c r="I23" s="183" t="e">
        <f aca="false">VLOOKUP(B23,[2]HoReCa!$A$1:$Q$1048576,15,0)</f>
        <v>#N/A</v>
      </c>
      <c r="J23" s="96" t="e">
        <f aca="false">F25-I23</f>
        <v>#N/A</v>
      </c>
      <c r="K23" s="183" t="e">
        <f aca="false">VLOOKUP(B23,[4]МФС!$C$1:$G$1048576,5,0)</f>
        <v>#N/A</v>
      </c>
      <c r="L23" s="183" t="e">
        <f aca="false">I23-K23</f>
        <v>#N/A</v>
      </c>
    </row>
    <row r="24" customFormat="false" ht="15" hidden="false" customHeight="false" outlineLevel="0" collapsed="false">
      <c r="A24" s="184" t="n">
        <v>1.23</v>
      </c>
      <c r="B24" s="160" t="n">
        <v>40932</v>
      </c>
      <c r="C24" s="120" t="s">
        <v>558</v>
      </c>
      <c r="D24" s="127" t="n">
        <f aca="false">F24/1.1</f>
        <v>132.4512</v>
      </c>
      <c r="E24" s="127" t="e">
        <f aca="false">G24/1.1</f>
        <v>#N/A</v>
      </c>
      <c r="F24" s="127" t="n">
        <v>145.69632</v>
      </c>
      <c r="G24" s="127" t="e">
        <f aca="false">F24*H24</f>
        <v>#N/A</v>
      </c>
      <c r="H24" s="192" t="e">
        <f aca="false">VLOOKUP(B24,'регулярный прайс'!A:E,4,0)</f>
        <v>#N/A</v>
      </c>
      <c r="I24" s="183" t="e">
        <f aca="false">VLOOKUP(B24,[2]HoReCa!$A$1:$Q$1048576,15,0)</f>
        <v>#N/A</v>
      </c>
      <c r="J24" s="96" t="e">
        <f aca="false">F26-I24</f>
        <v>#N/A</v>
      </c>
      <c r="K24" s="183" t="e">
        <f aca="false">VLOOKUP(B24,[4]МФС!$C$1:$G$1048576,5,0)</f>
        <v>#N/A</v>
      </c>
      <c r="L24" s="183" t="e">
        <f aca="false">I24-K24</f>
        <v>#N/A</v>
      </c>
    </row>
    <row r="25" customFormat="false" ht="15" hidden="false" customHeight="false" outlineLevel="0" collapsed="false">
      <c r="A25" s="184" t="n">
        <v>1.24</v>
      </c>
      <c r="B25" s="160" t="n">
        <v>40533</v>
      </c>
      <c r="C25" s="120" t="s">
        <v>221</v>
      </c>
      <c r="D25" s="127" t="n">
        <f aca="false">F25/1.1</f>
        <v>91.8972</v>
      </c>
      <c r="E25" s="127" t="e">
        <f aca="false">G25/1.1</f>
        <v>#N/A</v>
      </c>
      <c r="F25" s="127" t="n">
        <v>101.08692</v>
      </c>
      <c r="G25" s="127" t="e">
        <f aca="false">F25*H25</f>
        <v>#N/A</v>
      </c>
      <c r="H25" s="192" t="e">
        <f aca="false">VLOOKUP(B25,'регулярный прайс'!A:E,4,0)</f>
        <v>#N/A</v>
      </c>
      <c r="I25" s="183" t="e">
        <f aca="false">VLOOKUP(B25,[2]HoReCa!$A$1:$Q$1048576,15,0)</f>
        <v>#N/A</v>
      </c>
      <c r="J25" s="96" t="e">
        <f aca="false">F27-I25</f>
        <v>#N/A</v>
      </c>
      <c r="K25" s="183" t="e">
        <f aca="false">VLOOKUP(B25,[4]МФС!$C$1:$G$1048576,5,0)</f>
        <v>#N/A</v>
      </c>
      <c r="L25" s="183" t="e">
        <f aca="false">I25-K25</f>
        <v>#N/A</v>
      </c>
    </row>
    <row r="26" customFormat="false" ht="15" hidden="false" customHeight="false" outlineLevel="0" collapsed="false">
      <c r="A26" s="184" t="n">
        <v>1.25</v>
      </c>
      <c r="B26" s="160" t="n">
        <v>40523</v>
      </c>
      <c r="C26" s="120" t="s">
        <v>226</v>
      </c>
      <c r="D26" s="127" t="n">
        <f aca="false">F26/1.1</f>
        <v>154.24128</v>
      </c>
      <c r="E26" s="127" t="e">
        <f aca="false">G26/1.1</f>
        <v>#N/A</v>
      </c>
      <c r="F26" s="127" t="n">
        <v>169.665408</v>
      </c>
      <c r="G26" s="127" t="e">
        <f aca="false">F26*H26</f>
        <v>#N/A</v>
      </c>
      <c r="H26" s="192" t="e">
        <f aca="false">VLOOKUP(B26,'регулярный прайс'!A:E,4,0)</f>
        <v>#N/A</v>
      </c>
      <c r="I26" s="183" t="e">
        <f aca="false">VLOOKUP(B26,[2]HoReCa!$A$1:$Q$1048576,15,0)</f>
        <v>#N/A</v>
      </c>
      <c r="J26" s="96" t="e">
        <f aca="false">F28-I26</f>
        <v>#N/A</v>
      </c>
      <c r="K26" s="183" t="e">
        <f aca="false">VLOOKUP(B26,[4]МФС!$C$1:$G$1048576,5,0)</f>
        <v>#N/A</v>
      </c>
      <c r="L26" s="183" t="e">
        <f aca="false">I26-K26</f>
        <v>#N/A</v>
      </c>
    </row>
    <row r="27" customFormat="false" ht="15" hidden="false" customHeight="false" outlineLevel="0" collapsed="false">
      <c r="A27" s="184" t="n">
        <v>1.26</v>
      </c>
      <c r="B27" s="160" t="n">
        <v>48482</v>
      </c>
      <c r="C27" s="120" t="s">
        <v>467</v>
      </c>
      <c r="D27" s="127" t="n">
        <f aca="false">F27/1.1</f>
        <v>140.832</v>
      </c>
      <c r="E27" s="127" t="e">
        <f aca="false">G27/1.1</f>
        <v>#N/A</v>
      </c>
      <c r="F27" s="127" t="n">
        <v>154.9152</v>
      </c>
      <c r="G27" s="127" t="e">
        <f aca="false">F27*H27</f>
        <v>#N/A</v>
      </c>
      <c r="H27" s="192" t="e">
        <f aca="false">VLOOKUP(B27,'регулярный прайс'!A:E,4,0)</f>
        <v>#N/A</v>
      </c>
      <c r="I27" s="183" t="e">
        <f aca="false">VLOOKUP(B27,[2]HoReCa!$A$1:$Q$1048576,15,0)</f>
        <v>#N/A</v>
      </c>
      <c r="J27" s="96" t="e">
        <f aca="false">F29-I27</f>
        <v>#N/A</v>
      </c>
      <c r="K27" s="183" t="e">
        <f aca="false">VLOOKUP(B27,[4]МФС!$C$1:$G$1048576,5,0)</f>
        <v>#N/A</v>
      </c>
      <c r="L27" s="183" t="e">
        <f aca="false">I27-K27</f>
        <v>#N/A</v>
      </c>
    </row>
    <row r="28" customFormat="false" ht="15" hidden="false" customHeight="false" outlineLevel="0" collapsed="false">
      <c r="A28" s="184" t="n">
        <v>1.27</v>
      </c>
      <c r="B28" s="160" t="n">
        <v>800561</v>
      </c>
      <c r="C28" s="120" t="s">
        <v>559</v>
      </c>
      <c r="D28" s="127" t="n">
        <f aca="false">F28/1.1</f>
        <v>54.432</v>
      </c>
      <c r="E28" s="127" t="e">
        <f aca="false">G28/1.1</f>
        <v>#N/A</v>
      </c>
      <c r="F28" s="127" t="n">
        <v>59.8752</v>
      </c>
      <c r="G28" s="127" t="e">
        <f aca="false">F28*H28</f>
        <v>#N/A</v>
      </c>
      <c r="H28" s="192" t="e">
        <f aca="false">VLOOKUP(B28,'регулярный прайс'!A:E,4,0)</f>
        <v>#N/A</v>
      </c>
      <c r="I28" s="183" t="e">
        <f aca="false">VLOOKUP(B28,[2]HoReCa!$A$1:$Q$1048576,15,0)</f>
        <v>#N/A</v>
      </c>
      <c r="J28" s="96" t="e">
        <f aca="false">F30-I28</f>
        <v>#N/A</v>
      </c>
      <c r="K28" s="183" t="e">
        <f aca="false">VLOOKUP(B28,[4]МФС!$C$1:$G$1048576,5,0)</f>
        <v>#N/A</v>
      </c>
      <c r="L28" s="183" t="e">
        <f aca="false">I28-K28</f>
        <v>#N/A</v>
      </c>
    </row>
    <row r="29" customFormat="false" ht="15" hidden="false" customHeight="false" outlineLevel="0" collapsed="false">
      <c r="A29" s="184" t="n">
        <v>1.28</v>
      </c>
      <c r="B29" s="160" t="n">
        <v>800554</v>
      </c>
      <c r="C29" s="193" t="s">
        <v>560</v>
      </c>
      <c r="D29" s="194" t="n">
        <f aca="false">F29/1.1</f>
        <v>54.432</v>
      </c>
      <c r="E29" s="194" t="e">
        <f aca="false">G29/1.1</f>
        <v>#N/A</v>
      </c>
      <c r="F29" s="194" t="n">
        <v>59.8752</v>
      </c>
      <c r="G29" s="194" t="e">
        <f aca="false">F29*H29</f>
        <v>#N/A</v>
      </c>
      <c r="H29" s="195" t="e">
        <f aca="false">VLOOKUP(B29,'регулярный прайс'!A:E,4,0)</f>
        <v>#N/A</v>
      </c>
      <c r="I29" s="183" t="e">
        <f aca="false">VLOOKUP(B29,[2]HoReCa!$A$1:$Q$1048576,15,0)</f>
        <v>#N/A</v>
      </c>
      <c r="J29" s="96" t="e">
        <f aca="false">F31-I29</f>
        <v>#N/A</v>
      </c>
      <c r="K29" s="183" t="e">
        <f aca="false">VLOOKUP(B29,[4]МФС!$C$1:$G$1048576,5,0)</f>
        <v>#N/A</v>
      </c>
      <c r="L29" s="183" t="e">
        <f aca="false">I29-K29</f>
        <v>#N/A</v>
      </c>
    </row>
    <row r="30" customFormat="false" ht="15" hidden="false" customHeight="false" outlineLevel="0" collapsed="false">
      <c r="A30" s="184" t="n">
        <v>1.29</v>
      </c>
      <c r="C30" s="167" t="s">
        <v>470</v>
      </c>
      <c r="D30" s="123" t="n">
        <v>163</v>
      </c>
      <c r="E30" s="123" t="n">
        <f aca="false">D30*H30</f>
        <v>1304</v>
      </c>
      <c r="F30" s="123" t="n">
        <f aca="false">D30*1.1</f>
        <v>179.3</v>
      </c>
      <c r="G30" s="123" t="n">
        <f aca="false">F30*H30</f>
        <v>1434.4</v>
      </c>
      <c r="H30" s="196" t="n">
        <v>8</v>
      </c>
      <c r="I30" s="183" t="e">
        <f aca="false">VLOOKUP(B30,[2]HoReCa!$A$1:$Q$1048576,15,0)</f>
        <v>#N/A</v>
      </c>
      <c r="J30" s="96" t="e">
        <f aca="false">F32-I30</f>
        <v>#N/A</v>
      </c>
      <c r="K30" s="183" t="e">
        <f aca="false">VLOOKUP(B30,[4]МФС!$C$1:$G$1048576,5,0)</f>
        <v>#N/A</v>
      </c>
      <c r="L30" s="183" t="e">
        <f aca="false">I30-K30</f>
        <v>#N/A</v>
      </c>
    </row>
    <row r="31" customFormat="false" ht="15" hidden="false" customHeight="false" outlineLevel="0" collapsed="false">
      <c r="A31" s="184" t="n">
        <v>1.3</v>
      </c>
      <c r="C31" s="120" t="s">
        <v>472</v>
      </c>
      <c r="D31" s="127" t="n">
        <v>90</v>
      </c>
      <c r="E31" s="123" t="n">
        <f aca="false">D31*H31</f>
        <v>720</v>
      </c>
      <c r="F31" s="123" t="n">
        <f aca="false">D31*1.1</f>
        <v>99</v>
      </c>
      <c r="G31" s="127" t="n">
        <f aca="false">F31*H31</f>
        <v>792</v>
      </c>
      <c r="H31" s="197" t="n">
        <v>8</v>
      </c>
      <c r="I31" s="183" t="e">
        <f aca="false">VLOOKUP(B31,[2]HoReCa!$A$1:$Q$1048576,15,0)</f>
        <v>#N/A</v>
      </c>
      <c r="J31" s="96" t="e">
        <f aca="false">F33-I31</f>
        <v>#N/A</v>
      </c>
      <c r="K31" s="183" t="e">
        <f aca="false">VLOOKUP(B31,[4]МФС!$C$1:$G$1048576,5,0)</f>
        <v>#N/A</v>
      </c>
      <c r="L31" s="183" t="e">
        <f aca="false">I31-K31</f>
        <v>#N/A</v>
      </c>
    </row>
    <row r="32" customFormat="false" ht="15" hidden="false" customHeight="false" outlineLevel="0" collapsed="false">
      <c r="A32" s="184"/>
      <c r="C32" s="120" t="s">
        <v>473</v>
      </c>
      <c r="D32" s="127" t="n">
        <v>108</v>
      </c>
      <c r="E32" s="123" t="n">
        <f aca="false">D32*H32</f>
        <v>540</v>
      </c>
      <c r="F32" s="123" t="n">
        <f aca="false">D32*1.1</f>
        <v>118.8</v>
      </c>
      <c r="G32" s="127" t="n">
        <f aca="false">F32*H32</f>
        <v>594</v>
      </c>
      <c r="H32" s="197" t="n">
        <v>5</v>
      </c>
      <c r="I32" s="183" t="e">
        <f aca="false">VLOOKUP(B32,[2]HoReCa!$A$1:$Q$1048576,15,0)</f>
        <v>#N/A</v>
      </c>
      <c r="J32" s="96" t="e">
        <f aca="false">F34-I32</f>
        <v>#N/A</v>
      </c>
      <c r="K32" s="183" t="e">
        <f aca="false">VLOOKUP(B32,[4]МФС!$C$1:$G$1048576,5,0)</f>
        <v>#N/A</v>
      </c>
      <c r="L32" s="183" t="e">
        <f aca="false">I32-K32</f>
        <v>#N/A</v>
      </c>
    </row>
    <row r="33" customFormat="false" ht="15" hidden="false" customHeight="false" outlineLevel="0" collapsed="false">
      <c r="A33" s="184"/>
      <c r="C33" s="143" t="s">
        <v>474</v>
      </c>
      <c r="D33" s="198" t="n">
        <f aca="false">F33/1.1</f>
        <v>54.5454545454545</v>
      </c>
      <c r="E33" s="146" t="n">
        <f aca="false">G33/1.1</f>
        <v>872.727272727273</v>
      </c>
      <c r="F33" s="146" t="n">
        <v>60</v>
      </c>
      <c r="G33" s="146" t="n">
        <f aca="false">F33*H33</f>
        <v>960</v>
      </c>
      <c r="H33" s="199" t="n">
        <v>16</v>
      </c>
      <c r="I33" s="183" t="e">
        <f aca="false">VLOOKUP(B33,[2]HoReCa!$A$1:$Q$1048576,15,0)</f>
        <v>#N/A</v>
      </c>
      <c r="J33" s="96" t="e">
        <f aca="false">F35-I33</f>
        <v>#N/A</v>
      </c>
      <c r="K33" s="183" t="e">
        <f aca="false">VLOOKUP(B33,[4]МФС!$C$1:$G$1048576,5,0)</f>
        <v>#N/A</v>
      </c>
      <c r="L33" s="183" t="e">
        <f aca="false">I33-K33</f>
        <v>#N/A</v>
      </c>
    </row>
    <row r="34" customFormat="false" ht="15" hidden="false" customHeight="false" outlineLevel="0" collapsed="false">
      <c r="A34" s="184"/>
      <c r="C34" s="120" t="s">
        <v>476</v>
      </c>
      <c r="D34" s="200" t="n">
        <v>45</v>
      </c>
      <c r="E34" s="127" t="n">
        <f aca="false">D34*H34</f>
        <v>540</v>
      </c>
      <c r="F34" s="123" t="n">
        <f aca="false">D34*1.1</f>
        <v>49.5</v>
      </c>
      <c r="G34" s="127" t="n">
        <f aca="false">F34*H34</f>
        <v>594</v>
      </c>
      <c r="H34" s="197" t="n">
        <v>12</v>
      </c>
      <c r="I34" s="183" t="e">
        <f aca="false">VLOOKUP(B34,[2]HoReCa!$A$1:$Q$1048576,15,0)</f>
        <v>#N/A</v>
      </c>
      <c r="J34" s="96" t="e">
        <f aca="false">F36-I34</f>
        <v>#N/A</v>
      </c>
      <c r="K34" s="183" t="e">
        <f aca="false">VLOOKUP(B34,[4]МФС!$C$1:$G$1048576,5,0)</f>
        <v>#N/A</v>
      </c>
      <c r="L34" s="183" t="e">
        <f aca="false">I34-K34</f>
        <v>#N/A</v>
      </c>
    </row>
    <row r="35" customFormat="false" ht="15" hidden="false" customHeight="false" outlineLevel="0" collapsed="false">
      <c r="A35" s="184"/>
      <c r="C35" s="120" t="s">
        <v>478</v>
      </c>
      <c r="D35" s="127" t="n">
        <f aca="false">F35/1.1</f>
        <v>77.27</v>
      </c>
      <c r="E35" s="127" t="n">
        <f aca="false">G35/1.1</f>
        <v>772.7</v>
      </c>
      <c r="F35" s="127" t="n">
        <v>84.997</v>
      </c>
      <c r="G35" s="127" t="n">
        <f aca="false">F35*H35</f>
        <v>849.97</v>
      </c>
      <c r="H35" s="197" t="n">
        <v>10</v>
      </c>
      <c r="I35" s="183" t="e">
        <f aca="false">VLOOKUP(B35,[2]HoReCa!$A$1:$Q$1048576,15,0)</f>
        <v>#N/A</v>
      </c>
      <c r="J35" s="96" t="e">
        <f aca="false">F37-I35</f>
        <v>#N/A</v>
      </c>
      <c r="K35" s="183" t="e">
        <f aca="false">VLOOKUP(B35,[4]МФС!$C$1:$G$1048576,5,0)</f>
        <v>#N/A</v>
      </c>
      <c r="L35" s="183" t="e">
        <f aca="false">I35-K35</f>
        <v>#N/A</v>
      </c>
    </row>
    <row r="36" customFormat="false" ht="15" hidden="false" customHeight="false" outlineLevel="0" collapsed="false">
      <c r="A36" s="184"/>
      <c r="C36" s="168" t="s">
        <v>480</v>
      </c>
      <c r="D36" s="171" t="n">
        <f aca="false">F36/1.1</f>
        <v>78.18</v>
      </c>
      <c r="E36" s="171" t="n">
        <f aca="false">G36/1.1</f>
        <v>781.8</v>
      </c>
      <c r="F36" s="171" t="n">
        <v>85.998</v>
      </c>
      <c r="G36" s="171" t="n">
        <f aca="false">F36*H36</f>
        <v>859.98</v>
      </c>
      <c r="H36" s="201" t="n">
        <v>10</v>
      </c>
      <c r="I36" s="183" t="e">
        <f aca="false">VLOOKUP(B36,[2]HoReCa!$A$1:$Q$1048576,15,0)</f>
        <v>#N/A</v>
      </c>
      <c r="J36" s="96" t="e">
        <f aca="false">F38-I36</f>
        <v>#N/A</v>
      </c>
      <c r="K36" s="183" t="e">
        <f aca="false">VLOOKUP(B36,[4]МФС!$C$1:$G$1048576,5,0)</f>
        <v>#N/A</v>
      </c>
      <c r="L36" s="183" t="e">
        <f aca="false">I36-K36</f>
        <v>#N/A</v>
      </c>
    </row>
    <row r="37" customFormat="false" ht="15" hidden="false" customHeight="false" outlineLevel="0" collapsed="false">
      <c r="A37" s="184"/>
      <c r="C37" s="190" t="s">
        <v>489</v>
      </c>
      <c r="D37" s="190"/>
      <c r="E37" s="190"/>
      <c r="F37" s="202"/>
      <c r="G37" s="154"/>
      <c r="H37" s="203"/>
      <c r="I37" s="183" t="e">
        <f aca="false">VLOOKUP(B37,[2]HoReCa!$A$1:$Q$1048576,15,0)</f>
        <v>#N/A</v>
      </c>
      <c r="J37" s="96" t="e">
        <f aca="false">F39-I37</f>
        <v>#N/A</v>
      </c>
      <c r="K37" s="183" t="e">
        <f aca="false">VLOOKUP(B37,[4]МФС!$C$1:$G$1048576,5,0)</f>
        <v>#N/A</v>
      </c>
      <c r="L37" s="183" t="e">
        <f aca="false">I37-K37</f>
        <v>#N/A</v>
      </c>
    </row>
    <row r="38" customFormat="false" ht="15" hidden="false" customHeight="false" outlineLevel="0" collapsed="false">
      <c r="B38" s="183" t="n">
        <v>44704</v>
      </c>
      <c r="C38" s="167" t="s">
        <v>220</v>
      </c>
      <c r="D38" s="123" t="n">
        <f aca="false">F38/1.1</f>
        <v>85.34592</v>
      </c>
      <c r="E38" s="123" t="e">
        <f aca="false">G38/1.1</f>
        <v>#N/A</v>
      </c>
      <c r="F38" s="123" t="n">
        <v>93.880512</v>
      </c>
      <c r="G38" s="123" t="e">
        <f aca="false">F38*H38</f>
        <v>#N/A</v>
      </c>
      <c r="H38" s="191" t="e">
        <f aca="false">VLOOKUP(B38,'регулярный прайс'!A:E,4,0)</f>
        <v>#N/A</v>
      </c>
      <c r="I38" s="183" t="e">
        <f aca="false">VLOOKUP(B38,[2]HoReCa!$A$1:$Q$1048576,15,0)</f>
        <v>#N/A</v>
      </c>
      <c r="J38" s="96" t="e">
        <f aca="false">F40-I38</f>
        <v>#N/A</v>
      </c>
      <c r="K38" s="183" t="e">
        <f aca="false">VLOOKUP(B38,[4]МФС!$C$1:$G$1048576,5,0)</f>
        <v>#N/A</v>
      </c>
      <c r="L38" s="183" t="e">
        <f aca="false">I38-K38</f>
        <v>#N/A</v>
      </c>
    </row>
    <row r="39" customFormat="false" ht="15" hidden="false" customHeight="false" outlineLevel="0" collapsed="false">
      <c r="B39" s="183" t="n">
        <v>44701</v>
      </c>
      <c r="C39" s="120" t="s">
        <v>224</v>
      </c>
      <c r="D39" s="127" t="n">
        <f aca="false">F39/1.1</f>
        <v>105.35616</v>
      </c>
      <c r="E39" s="127" t="e">
        <f aca="false">G39/1.1</f>
        <v>#N/A</v>
      </c>
      <c r="F39" s="127" t="n">
        <v>115.891776</v>
      </c>
      <c r="G39" s="127" t="e">
        <f aca="false">F39*H39</f>
        <v>#N/A</v>
      </c>
      <c r="H39" s="192" t="e">
        <f aca="false">VLOOKUP(B39,'регулярный прайс'!A:E,4,0)</f>
        <v>#N/A</v>
      </c>
      <c r="I39" s="183" t="e">
        <f aca="false">VLOOKUP(B39,[2]HoReCa!$A$1:$Q$1048576,15,0)</f>
        <v>#N/A</v>
      </c>
      <c r="J39" s="96" t="e">
        <f aca="false">F41-I39</f>
        <v>#N/A</v>
      </c>
      <c r="K39" s="183" t="e">
        <f aca="false">VLOOKUP(B39,[4]МФС!$C$1:$G$1048576,5,0)</f>
        <v>#N/A</v>
      </c>
      <c r="L39" s="183" t="e">
        <f aca="false">I39-K39</f>
        <v>#N/A</v>
      </c>
    </row>
    <row r="40" customFormat="false" ht="15" hidden="false" customHeight="false" outlineLevel="0" collapsed="false">
      <c r="B40" s="183" t="n">
        <v>40532</v>
      </c>
      <c r="C40" s="120" t="s">
        <v>221</v>
      </c>
      <c r="D40" s="127" t="n">
        <f aca="false">F40/1.1</f>
        <v>128.33856</v>
      </c>
      <c r="E40" s="127" t="e">
        <f aca="false">G40/1.1</f>
        <v>#N/A</v>
      </c>
      <c r="F40" s="127" t="n">
        <v>141.172416</v>
      </c>
      <c r="G40" s="127" t="e">
        <f aca="false">F40*H40</f>
        <v>#N/A</v>
      </c>
      <c r="H40" s="192" t="e">
        <f aca="false">VLOOKUP(B40,'регулярный прайс'!A:E,4,0)</f>
        <v>#N/A</v>
      </c>
      <c r="I40" s="183" t="e">
        <f aca="false">VLOOKUP(B40,[2]HoReCa!$A$1:$Q$1048576,15,0)</f>
        <v>#N/A</v>
      </c>
      <c r="J40" s="96" t="e">
        <f aca="false">F42-I40</f>
        <v>#N/A</v>
      </c>
      <c r="K40" s="183" t="e">
        <f aca="false">VLOOKUP(B40,[4]МФС!$C$1:$G$1048576,5,0)</f>
        <v>#N/A</v>
      </c>
      <c r="L40" s="183" t="e">
        <f aca="false">I40-K40</f>
        <v>#N/A</v>
      </c>
    </row>
    <row r="41" customFormat="false" ht="15" hidden="false" customHeight="false" outlineLevel="0" collapsed="false">
      <c r="A41" s="204" t="n">
        <v>1</v>
      </c>
      <c r="B41" s="183" t="n">
        <v>40531</v>
      </c>
      <c r="C41" s="120" t="s">
        <v>226</v>
      </c>
      <c r="D41" s="127" t="n">
        <f aca="false">F41/1.1</f>
        <v>163.70208</v>
      </c>
      <c r="E41" s="127" t="e">
        <f aca="false">G41/1.1</f>
        <v>#N/A</v>
      </c>
      <c r="F41" s="127" t="n">
        <v>180.072288</v>
      </c>
      <c r="G41" s="127" t="e">
        <f aca="false">F41*H41</f>
        <v>#N/A</v>
      </c>
      <c r="H41" s="192" t="e">
        <f aca="false">VLOOKUP(B41,'регулярный прайс'!A:E,4,0)</f>
        <v>#N/A</v>
      </c>
      <c r="I41" s="183" t="e">
        <f aca="false">VLOOKUP(B41,[2]HoReCa!$A$1:$Q$1048576,15,0)</f>
        <v>#N/A</v>
      </c>
      <c r="J41" s="96" t="e">
        <f aca="false">F43-I41</f>
        <v>#N/A</v>
      </c>
      <c r="K41" s="183" t="e">
        <f aca="false">VLOOKUP(B41,[4]МФС!$C$1:$G$1048576,5,0)</f>
        <v>#N/A</v>
      </c>
      <c r="L41" s="183" t="e">
        <f aca="false">I41-K41</f>
        <v>#N/A</v>
      </c>
    </row>
    <row r="42" customFormat="false" ht="15" hidden="false" customHeight="false" outlineLevel="0" collapsed="false">
      <c r="A42" s="204" t="n">
        <v>1.01</v>
      </c>
      <c r="B42" s="183" t="n">
        <v>48483</v>
      </c>
      <c r="C42" s="168" t="s">
        <v>491</v>
      </c>
      <c r="D42" s="171" t="n">
        <f aca="false">F42/1.1</f>
        <v>126.144</v>
      </c>
      <c r="E42" s="171" t="e">
        <f aca="false">G42/1.1</f>
        <v>#N/A</v>
      </c>
      <c r="F42" s="171" t="n">
        <v>138.7584</v>
      </c>
      <c r="G42" s="171" t="e">
        <f aca="false">F42*H42</f>
        <v>#N/A</v>
      </c>
      <c r="H42" s="205" t="e">
        <f aca="false">VLOOKUP(B42,'регулярный прайс'!A:E,4,0)</f>
        <v>#N/A</v>
      </c>
      <c r="I42" s="183" t="e">
        <f aca="false">VLOOKUP(B42,[2]HoReCa!$A$1:$Q$1048576,15,0)</f>
        <v>#N/A</v>
      </c>
      <c r="J42" s="96" t="e">
        <f aca="false">F44-I42</f>
        <v>#N/A</v>
      </c>
      <c r="K42" s="183" t="e">
        <f aca="false">VLOOKUP(B42,[4]МФС!$C$1:$G$1048576,5,0)</f>
        <v>#N/A</v>
      </c>
      <c r="L42" s="183" t="e">
        <f aca="false">I42-K42</f>
        <v>#N/A</v>
      </c>
    </row>
    <row r="43" customFormat="false" ht="15" hidden="false" customHeight="false" outlineLevel="0" collapsed="false">
      <c r="A43" s="184" t="n">
        <v>1.02</v>
      </c>
      <c r="B43" s="160"/>
      <c r="C43" s="190" t="s">
        <v>492</v>
      </c>
      <c r="D43" s="190"/>
      <c r="E43" s="190"/>
      <c r="F43" s="202"/>
      <c r="G43" s="154"/>
      <c r="H43" s="203"/>
      <c r="I43" s="183" t="e">
        <f aca="false">VLOOKUP(B43,[2]HoReCa!$A$1:$Q$1048576,15,0)</f>
        <v>#N/A</v>
      </c>
      <c r="J43" s="96" t="e">
        <f aca="false">F45-I43</f>
        <v>#N/A</v>
      </c>
      <c r="K43" s="183" t="e">
        <f aca="false">VLOOKUP(B43,[4]МФС!$C$1:$G$1048576,5,0)</f>
        <v>#N/A</v>
      </c>
      <c r="L43" s="183" t="e">
        <f aca="false">I43-K43</f>
        <v>#N/A</v>
      </c>
    </row>
    <row r="44" customFormat="false" ht="15" hidden="false" customHeight="false" outlineLevel="0" collapsed="false">
      <c r="A44" s="184" t="n">
        <v>1.03</v>
      </c>
      <c r="B44" s="160"/>
      <c r="C44" s="167" t="s">
        <v>493</v>
      </c>
      <c r="D44" s="123" t="n">
        <f aca="false">F44/1.1</f>
        <v>3</v>
      </c>
      <c r="E44" s="123" t="n">
        <f aca="false">G44/1.1</f>
        <v>150</v>
      </c>
      <c r="F44" s="123" t="n">
        <v>3.3</v>
      </c>
      <c r="G44" s="123" t="n">
        <f aca="false">F44*H44</f>
        <v>165</v>
      </c>
      <c r="H44" s="191" t="n">
        <v>50</v>
      </c>
      <c r="I44" s="183" t="e">
        <f aca="false">VLOOKUP(B44,[2]HoReCa!$A$1:$Q$1048576,15,0)</f>
        <v>#N/A</v>
      </c>
      <c r="J44" s="96" t="e">
        <f aca="false">F46-I44</f>
        <v>#N/A</v>
      </c>
      <c r="K44" s="183" t="e">
        <f aca="false">VLOOKUP(B44,[4]МФС!$C$1:$G$1048576,5,0)</f>
        <v>#N/A</v>
      </c>
      <c r="L44" s="183" t="e">
        <f aca="false">I44-K44</f>
        <v>#N/A</v>
      </c>
    </row>
    <row r="45" customFormat="false" ht="15" hidden="false" customHeight="false" outlineLevel="0" collapsed="false">
      <c r="A45" s="184" t="n">
        <v>1.04</v>
      </c>
      <c r="B45" s="160"/>
      <c r="C45" s="120" t="s">
        <v>496</v>
      </c>
      <c r="D45" s="127" t="n">
        <f aca="false">F45/1.1</f>
        <v>3.31818181818182</v>
      </c>
      <c r="E45" s="127" t="n">
        <f aca="false">G45/1.1</f>
        <v>165.909090909091</v>
      </c>
      <c r="F45" s="127" t="n">
        <v>3.65</v>
      </c>
      <c r="G45" s="127" t="n">
        <f aca="false">F45*H45</f>
        <v>182.5</v>
      </c>
      <c r="H45" s="192" t="n">
        <v>50</v>
      </c>
      <c r="I45" s="183" t="e">
        <f aca="false">VLOOKUP(B45,[2]HoReCa!$A$1:$Q$1048576,15,0)</f>
        <v>#N/A</v>
      </c>
      <c r="J45" s="96" t="e">
        <f aca="false">F47-I45</f>
        <v>#N/A</v>
      </c>
      <c r="K45" s="183" t="e">
        <f aca="false">VLOOKUP(B45,[4]МФС!$C$1:$G$1048576,5,0)</f>
        <v>#N/A</v>
      </c>
      <c r="L45" s="183" t="e">
        <f aca="false">I45-K45</f>
        <v>#N/A</v>
      </c>
    </row>
    <row r="46" customFormat="false" ht="15" hidden="false" customHeight="false" outlineLevel="0" collapsed="false">
      <c r="A46" s="184" t="n">
        <v>1.05</v>
      </c>
      <c r="B46" s="160"/>
      <c r="C46" s="120" t="s">
        <v>498</v>
      </c>
      <c r="D46" s="127" t="n">
        <f aca="false">F46/1.1</f>
        <v>3.63636363636364</v>
      </c>
      <c r="E46" s="127" t="n">
        <f aca="false">G46/1.1</f>
        <v>181.818181818182</v>
      </c>
      <c r="F46" s="127" t="n">
        <v>4</v>
      </c>
      <c r="G46" s="127" t="n">
        <f aca="false">F46*H46</f>
        <v>200</v>
      </c>
      <c r="H46" s="192" t="n">
        <v>50</v>
      </c>
      <c r="I46" s="183" t="e">
        <f aca="false">VLOOKUP(B46,[2]HoReCa!$A$1:$Q$1048576,15,0)</f>
        <v>#N/A</v>
      </c>
      <c r="J46" s="96" t="e">
        <f aca="false">F48-I46</f>
        <v>#N/A</v>
      </c>
      <c r="K46" s="183" t="e">
        <f aca="false">VLOOKUP(B46,[4]МФС!$C$1:$G$1048576,5,0)</f>
        <v>#N/A</v>
      </c>
      <c r="L46" s="183" t="e">
        <f aca="false">I46-K46</f>
        <v>#N/A</v>
      </c>
    </row>
    <row r="47" customFormat="false" ht="15" hidden="false" customHeight="false" outlineLevel="0" collapsed="false">
      <c r="A47" s="184" t="n">
        <v>1.06</v>
      </c>
      <c r="B47" s="160"/>
      <c r="C47" s="168" t="s">
        <v>500</v>
      </c>
      <c r="D47" s="171" t="n">
        <f aca="false">F47/1.1</f>
        <v>12.7272727272727</v>
      </c>
      <c r="E47" s="171" t="n">
        <f aca="false">G47/1.1</f>
        <v>127.272727272727</v>
      </c>
      <c r="F47" s="171" t="n">
        <v>14</v>
      </c>
      <c r="G47" s="171" t="n">
        <f aca="false">F47*H47</f>
        <v>140</v>
      </c>
      <c r="H47" s="205" t="n">
        <v>10</v>
      </c>
      <c r="I47" s="183" t="e">
        <f aca="false">VLOOKUP(B47,[2]HoReCa!$A$1:$Q$1048576,15,0)</f>
        <v>#N/A</v>
      </c>
      <c r="J47" s="96" t="e">
        <f aca="false">F49-I47</f>
        <v>#N/A</v>
      </c>
      <c r="K47" s="183" t="e">
        <f aca="false">VLOOKUP(B47,[4]МФС!$C$1:$G$1048576,5,0)</f>
        <v>#N/A</v>
      </c>
      <c r="L47" s="183" t="e">
        <f aca="false">I47-K47</f>
        <v>#N/A</v>
      </c>
    </row>
    <row r="48" customFormat="false" ht="15" hidden="false" customHeight="false" outlineLevel="0" collapsed="false">
      <c r="A48" s="184" t="n">
        <v>1.07</v>
      </c>
      <c r="B48" s="160"/>
      <c r="C48" s="206" t="s">
        <v>258</v>
      </c>
      <c r="D48" s="206"/>
      <c r="E48" s="206"/>
      <c r="F48" s="202"/>
      <c r="G48" s="154"/>
      <c r="H48" s="203"/>
      <c r="I48" s="183" t="e">
        <f aca="false">VLOOKUP(B48,[2]HoReCa!$A$1:$Q$1048576,15,0)</f>
        <v>#N/A</v>
      </c>
      <c r="J48" s="96" t="e">
        <f aca="false">F50-I48</f>
        <v>#N/A</v>
      </c>
      <c r="K48" s="183" t="e">
        <f aca="false">VLOOKUP(B48,[4]МФС!$C$1:$G$1048576,5,0)</f>
        <v>#N/A</v>
      </c>
      <c r="L48" s="183" t="e">
        <f aca="false">I48-K48</f>
        <v>#N/A</v>
      </c>
    </row>
    <row r="49" customFormat="false" ht="15" hidden="false" customHeight="false" outlineLevel="0" collapsed="false">
      <c r="A49" s="184" t="n">
        <v>1.08</v>
      </c>
      <c r="B49" s="160" t="n">
        <v>44071</v>
      </c>
      <c r="C49" s="167" t="s">
        <v>502</v>
      </c>
      <c r="D49" s="123" t="n">
        <f aca="false">F49/1.1</f>
        <v>92.6748</v>
      </c>
      <c r="E49" s="123" t="e">
        <f aca="false">G49/1.1</f>
        <v>#N/A</v>
      </c>
      <c r="F49" s="123" t="n">
        <v>101.94228</v>
      </c>
      <c r="G49" s="123" t="e">
        <f aca="false">F49*H49</f>
        <v>#N/A</v>
      </c>
      <c r="H49" s="191" t="e">
        <f aca="false">VLOOKUP(B49,'регулярный прайс'!A:E,4,0)</f>
        <v>#N/A</v>
      </c>
      <c r="I49" s="183" t="e">
        <f aca="false">VLOOKUP(B49,[2]HoReCa!$A$1:$Q$1048576,15,0)</f>
        <v>#N/A</v>
      </c>
      <c r="J49" s="96" t="e">
        <f aca="false">F51-I49</f>
        <v>#N/A</v>
      </c>
      <c r="K49" s="183" t="e">
        <f aca="false">VLOOKUP(B49,[4]МФС!$C$1:$G$1048576,5,0)</f>
        <v>#N/A</v>
      </c>
      <c r="L49" s="183" t="e">
        <f aca="false">I49-K49</f>
        <v>#N/A</v>
      </c>
    </row>
    <row r="50" customFormat="false" ht="15" hidden="false" customHeight="false" outlineLevel="0" collapsed="false">
      <c r="A50" s="184" t="n">
        <v>1.09</v>
      </c>
      <c r="B50" s="160" t="n">
        <v>44072</v>
      </c>
      <c r="C50" s="120" t="s">
        <v>503</v>
      </c>
      <c r="D50" s="127" t="n">
        <f aca="false">F50/1.1</f>
        <v>105.90912</v>
      </c>
      <c r="E50" s="127" t="e">
        <f aca="false">G50/1.1</f>
        <v>#N/A</v>
      </c>
      <c r="F50" s="127" t="n">
        <v>116.500032</v>
      </c>
      <c r="G50" s="127" t="e">
        <f aca="false">F50*H50</f>
        <v>#N/A</v>
      </c>
      <c r="H50" s="192" t="e">
        <f aca="false">VLOOKUP(B50,'регулярный прайс'!A:E,4,0)</f>
        <v>#N/A</v>
      </c>
      <c r="I50" s="183" t="e">
        <f aca="false">VLOOKUP(B50,[2]HoReCa!$A$1:$Q$1048576,15,0)</f>
        <v>#N/A</v>
      </c>
      <c r="J50" s="96" t="e">
        <f aca="false">F52-I50</f>
        <v>#N/A</v>
      </c>
      <c r="K50" s="183" t="e">
        <f aca="false">VLOOKUP(B50,[4]МФС!$C$1:$G$1048576,5,0)</f>
        <v>#N/A</v>
      </c>
      <c r="L50" s="183" t="e">
        <f aca="false">I50-K50</f>
        <v>#N/A</v>
      </c>
    </row>
    <row r="51" customFormat="false" ht="15" hidden="false" customHeight="false" outlineLevel="0" collapsed="false">
      <c r="A51" s="184" t="n">
        <v>1.1</v>
      </c>
      <c r="B51" s="160" t="n">
        <v>44082</v>
      </c>
      <c r="C51" s="120" t="s">
        <v>271</v>
      </c>
      <c r="D51" s="127" t="n">
        <f aca="false">F51/1.1</f>
        <v>105.90912</v>
      </c>
      <c r="E51" s="127" t="e">
        <f aca="false">G51/1.1</f>
        <v>#N/A</v>
      </c>
      <c r="F51" s="127" t="n">
        <v>116.500032</v>
      </c>
      <c r="G51" s="127" t="e">
        <f aca="false">F51*H51</f>
        <v>#N/A</v>
      </c>
      <c r="H51" s="192" t="e">
        <f aca="false">VLOOKUP(B51,'регулярный прайс'!A:E,4,0)</f>
        <v>#N/A</v>
      </c>
      <c r="I51" s="183" t="e">
        <f aca="false">VLOOKUP(B51,[2]HoReCa!$A$1:$Q$1048576,15,0)</f>
        <v>#N/A</v>
      </c>
      <c r="J51" s="96" t="e">
        <f aca="false">F53-I51</f>
        <v>#N/A</v>
      </c>
      <c r="K51" s="183" t="e">
        <f aca="false">VLOOKUP(B51,[4]МФС!$C$1:$G$1048576,5,0)</f>
        <v>#N/A</v>
      </c>
      <c r="L51" s="183" t="e">
        <f aca="false">I51-K51</f>
        <v>#N/A</v>
      </c>
    </row>
    <row r="52" customFormat="false" ht="15" hidden="false" customHeight="false" outlineLevel="0" collapsed="false">
      <c r="A52" s="184" t="n">
        <v>1.11</v>
      </c>
      <c r="B52" s="160" t="n">
        <v>30160</v>
      </c>
      <c r="C52" s="207" t="s">
        <v>504</v>
      </c>
      <c r="D52" s="127" t="n">
        <f aca="false">F52/1.1</f>
        <v>882.36</v>
      </c>
      <c r="E52" s="127" t="e">
        <f aca="false">G52/1.1</f>
        <v>#N/A</v>
      </c>
      <c r="F52" s="127" t="n">
        <v>970.596</v>
      </c>
      <c r="G52" s="127" t="e">
        <f aca="false">F52*H52</f>
        <v>#N/A</v>
      </c>
      <c r="H52" s="192" t="e">
        <f aca="false">VLOOKUP(B52,'регулярный прайс'!A:E,4,0)</f>
        <v>#N/A</v>
      </c>
      <c r="I52" s="183" t="e">
        <f aca="false">VLOOKUP(B52,[2]HoReCa!$A$1:$Q$1048576,15,0)</f>
        <v>#N/A</v>
      </c>
      <c r="J52" s="96" t="e">
        <f aca="false">F54-I52</f>
        <v>#N/A</v>
      </c>
      <c r="K52" s="183" t="e">
        <f aca="false">VLOOKUP(B52,[4]МФС!$C$1:$G$1048576,5,0)</f>
        <v>#N/A</v>
      </c>
      <c r="L52" s="183" t="e">
        <f aca="false">I52-K52</f>
        <v>#N/A</v>
      </c>
    </row>
    <row r="53" customFormat="false" ht="15" hidden="false" customHeight="false" outlineLevel="0" collapsed="false">
      <c r="A53" s="184" t="n">
        <v>1.12</v>
      </c>
      <c r="B53" s="160"/>
      <c r="C53" s="207" t="s">
        <v>508</v>
      </c>
      <c r="D53" s="127" t="n">
        <f aca="false">F53/1.2</f>
        <v>515.833333333333</v>
      </c>
      <c r="E53" s="127" t="n">
        <f aca="false">G53/1.2</f>
        <v>515.833333333333</v>
      </c>
      <c r="F53" s="127" t="n">
        <v>619</v>
      </c>
      <c r="G53" s="127" t="n">
        <f aca="false">F53*H53</f>
        <v>619</v>
      </c>
      <c r="H53" s="192" t="n">
        <v>1</v>
      </c>
      <c r="J53" s="96"/>
      <c r="L53" s="183" t="n">
        <f aca="false">I53-K53</f>
        <v>0</v>
      </c>
    </row>
    <row r="54" customFormat="false" ht="15" hidden="false" customHeight="false" outlineLevel="0" collapsed="false">
      <c r="A54" s="184" t="n">
        <v>1.13</v>
      </c>
      <c r="B54" s="160"/>
      <c r="C54" s="208" t="s">
        <v>510</v>
      </c>
      <c r="D54" s="171" t="n">
        <f aca="false">F54/1.2</f>
        <v>20.8333333333333</v>
      </c>
      <c r="E54" s="171" t="n">
        <f aca="false">G54/1.2</f>
        <v>833.333333333333</v>
      </c>
      <c r="F54" s="171" t="n">
        <v>25</v>
      </c>
      <c r="G54" s="171" t="n">
        <f aca="false">F54*H54</f>
        <v>1000</v>
      </c>
      <c r="H54" s="205" t="n">
        <v>40</v>
      </c>
      <c r="J54" s="96"/>
      <c r="L54" s="183" t="n">
        <f aca="false">I54-K54</f>
        <v>0</v>
      </c>
    </row>
    <row r="55" customFormat="false" ht="15" hidden="false" customHeight="false" outlineLevel="0" collapsed="false">
      <c r="A55" s="184" t="n">
        <v>1.14</v>
      </c>
      <c r="J55" s="96"/>
      <c r="L55" s="183" t="n">
        <f aca="false">I55-K55</f>
        <v>0</v>
      </c>
    </row>
    <row r="56" customFormat="false" ht="15" hidden="false" customHeight="false" outlineLevel="0" collapsed="false">
      <c r="A56" s="184" t="n">
        <v>1.15</v>
      </c>
      <c r="J56" s="96"/>
      <c r="L56" s="183" t="n">
        <f aca="false">I56-K56</f>
        <v>0</v>
      </c>
    </row>
    <row r="57" customFormat="false" ht="15" hidden="false" customHeight="false" outlineLevel="0" collapsed="false">
      <c r="A57" s="184" t="n">
        <v>1.16</v>
      </c>
      <c r="J57" s="96"/>
      <c r="L57" s="183" t="n">
        <f aca="false">I57-K57</f>
        <v>0</v>
      </c>
    </row>
    <row r="58" customFormat="false" ht="15" hidden="false" customHeight="false" outlineLevel="0" collapsed="false">
      <c r="A58" s="184" t="n">
        <v>1.17</v>
      </c>
      <c r="J58" s="96"/>
      <c r="L58" s="183" t="n">
        <f aca="false">I58-K58</f>
        <v>0</v>
      </c>
    </row>
    <row r="59" customFormat="false" ht="15" hidden="false" customHeight="false" outlineLevel="0" collapsed="false">
      <c r="A59" s="184" t="n">
        <v>1.18</v>
      </c>
      <c r="J59" s="96"/>
      <c r="L59" s="183" t="n">
        <f aca="false">I59-K59</f>
        <v>0</v>
      </c>
    </row>
    <row r="60" customFormat="false" ht="15" hidden="false" customHeight="false" outlineLevel="0" collapsed="false">
      <c r="A60" s="184" t="n">
        <v>1.19</v>
      </c>
      <c r="J60" s="96"/>
      <c r="L60" s="183" t="n">
        <f aca="false">I60-K60</f>
        <v>0</v>
      </c>
    </row>
    <row r="61" customFormat="false" ht="15" hidden="false" customHeight="false" outlineLevel="0" collapsed="false">
      <c r="A61" s="184" t="n">
        <v>1.2</v>
      </c>
      <c r="J61" s="96"/>
      <c r="L61" s="183" t="n">
        <f aca="false">I61-K61</f>
        <v>0</v>
      </c>
    </row>
    <row r="62" customFormat="false" ht="15" hidden="false" customHeight="false" outlineLevel="0" collapsed="false">
      <c r="A62" s="184" t="n">
        <v>1.21</v>
      </c>
      <c r="J62" s="96"/>
      <c r="L62" s="183" t="n">
        <f aca="false">I62-K62</f>
        <v>0</v>
      </c>
    </row>
    <row r="63" customFormat="false" ht="15" hidden="false" customHeight="false" outlineLevel="0" collapsed="false">
      <c r="A63" s="184" t="n">
        <v>1.22</v>
      </c>
      <c r="J63" s="96"/>
      <c r="L63" s="183" t="n">
        <f aca="false">I63-K63</f>
        <v>0</v>
      </c>
    </row>
    <row r="64" customFormat="false" ht="15" hidden="false" customHeight="false" outlineLevel="0" collapsed="false">
      <c r="A64" s="184" t="n">
        <v>1.23</v>
      </c>
      <c r="J64" s="96"/>
      <c r="L64" s="183" t="n">
        <f aca="false">I64-K64</f>
        <v>0</v>
      </c>
    </row>
    <row r="65" customFormat="false" ht="15" hidden="false" customHeight="false" outlineLevel="0" collapsed="false">
      <c r="A65" s="184" t="n">
        <v>1.24</v>
      </c>
      <c r="J65" s="96"/>
      <c r="L65" s="183" t="n">
        <f aca="false">I65-K65</f>
        <v>0</v>
      </c>
    </row>
    <row r="66" customFormat="false" ht="15" hidden="false" customHeight="false" outlineLevel="0" collapsed="false">
      <c r="A66" s="184" t="n">
        <v>1.25</v>
      </c>
      <c r="J66" s="96"/>
      <c r="L66" s="183" t="n">
        <f aca="false">I66-K66</f>
        <v>0</v>
      </c>
    </row>
    <row r="67" customFormat="false" ht="15" hidden="false" customHeight="false" outlineLevel="0" collapsed="false">
      <c r="A67" s="184" t="n">
        <v>1.26</v>
      </c>
      <c r="J67" s="96"/>
      <c r="L67" s="183" t="n">
        <f aca="false">I67-K67</f>
        <v>0</v>
      </c>
    </row>
    <row r="68" customFormat="false" ht="15" hidden="false" customHeight="false" outlineLevel="0" collapsed="false">
      <c r="A68" s="184" t="n">
        <v>1.27</v>
      </c>
      <c r="J68" s="96"/>
      <c r="L68" s="183" t="n">
        <f aca="false">I68-K68</f>
        <v>0</v>
      </c>
    </row>
    <row r="69" customFormat="false" ht="15" hidden="false" customHeight="false" outlineLevel="0" collapsed="false">
      <c r="A69" s="184" t="n">
        <v>1.28</v>
      </c>
      <c r="J69" s="96"/>
      <c r="L69" s="183" t="n">
        <f aca="false">I69-K69</f>
        <v>0</v>
      </c>
    </row>
    <row r="70" customFormat="false" ht="15" hidden="false" customHeight="false" outlineLevel="0" collapsed="false">
      <c r="A70" s="184" t="n">
        <v>1.29</v>
      </c>
      <c r="J70" s="96"/>
      <c r="L70" s="183" t="n">
        <f aca="false">I70-K70</f>
        <v>0</v>
      </c>
    </row>
    <row r="71" customFormat="false" ht="15" hidden="false" customHeight="false" outlineLevel="0" collapsed="false">
      <c r="A71" s="184" t="n">
        <v>1.3</v>
      </c>
      <c r="J71" s="96"/>
      <c r="L71" s="183" t="n">
        <f aca="false">I71-K71</f>
        <v>0</v>
      </c>
    </row>
    <row r="72" customFormat="false" ht="15" hidden="false" customHeight="false" outlineLevel="0" collapsed="false">
      <c r="A72" s="184" t="n">
        <v>1.31</v>
      </c>
      <c r="J72" s="96"/>
      <c r="L72" s="183" t="n">
        <f aca="false">I72-K72</f>
        <v>0</v>
      </c>
    </row>
    <row r="73" customFormat="false" ht="15" hidden="false" customHeight="false" outlineLevel="0" collapsed="false">
      <c r="A73" s="184" t="n">
        <v>1.32</v>
      </c>
      <c r="J73" s="96"/>
      <c r="L73" s="183" t="n">
        <f aca="false">I73-K73</f>
        <v>0</v>
      </c>
    </row>
    <row r="74" customFormat="false" ht="15" hidden="false" customHeight="false" outlineLevel="0" collapsed="false">
      <c r="A74" s="184" t="n">
        <v>1.33</v>
      </c>
      <c r="I74" s="183" t="e">
        <f aca="false">VLOOKUP(B76,[2]HoReCa!$A$1:$Q$1048576,15,0)</f>
        <v>#N/A</v>
      </c>
      <c r="J74" s="96" t="e">
        <f aca="false">F76-I74</f>
        <v>#N/A</v>
      </c>
      <c r="K74" s="183" t="e">
        <f aca="false">VLOOKUP(B76,[4]МФС!$C$1:$G$1048576,5,0)</f>
        <v>#N/A</v>
      </c>
      <c r="L74" s="183" t="e">
        <f aca="false">I74-K74</f>
        <v>#N/A</v>
      </c>
    </row>
    <row r="75" customFormat="false" ht="15" hidden="false" customHeight="false" outlineLevel="0" collapsed="false">
      <c r="A75" s="184" t="n">
        <v>1.34</v>
      </c>
      <c r="I75" s="183" t="e">
        <f aca="false">VLOOKUP(B77,[2]HoReCa!$A$1:$Q$1048576,15,0)</f>
        <v>#N/A</v>
      </c>
      <c r="J75" s="96" t="e">
        <f aca="false">F77-I75</f>
        <v>#N/A</v>
      </c>
      <c r="K75" s="183" t="e">
        <f aca="false">VLOOKUP(B77,[4]МФС!$C$1:$G$1048576,5,0)</f>
        <v>#N/A</v>
      </c>
      <c r="L75" s="183" t="e">
        <f aca="false">I75-K75</f>
        <v>#N/A</v>
      </c>
    </row>
    <row r="76" customFormat="false" ht="15" hidden="false" customHeight="false" outlineLevel="0" collapsed="false">
      <c r="A76" s="184" t="n">
        <v>1.35</v>
      </c>
      <c r="I76" s="183" t="e">
        <f aca="false">VLOOKUP(B78,[2]HoReCa!$A$1:$Q$1048576,15,0)</f>
        <v>#N/A</v>
      </c>
      <c r="J76" s="96" t="e">
        <f aca="false">F78-I76</f>
        <v>#N/A</v>
      </c>
      <c r="K76" s="183" t="e">
        <f aca="false">VLOOKUP(B78,[4]МФС!$C$1:$G$1048576,5,0)</f>
        <v>#N/A</v>
      </c>
      <c r="L76" s="183" t="e">
        <f aca="false">I76-K76</f>
        <v>#N/A</v>
      </c>
    </row>
    <row r="77" customFormat="false" ht="15" hidden="false" customHeight="false" outlineLevel="0" collapsed="false">
      <c r="A77" s="184" t="n">
        <v>1.36</v>
      </c>
      <c r="I77" s="183" t="e">
        <f aca="false">VLOOKUP(B79,[2]HoReCa!$A$1:$Q$1048576,15,0)</f>
        <v>#N/A</v>
      </c>
      <c r="J77" s="96" t="e">
        <f aca="false">F79-I77</f>
        <v>#N/A</v>
      </c>
      <c r="K77" s="183" t="e">
        <f aca="false">VLOOKUP(B79,[4]МФС!$C$1:$G$1048576,5,0)</f>
        <v>#N/A</v>
      </c>
      <c r="L77" s="183" t="e">
        <f aca="false">I77-K77</f>
        <v>#N/A</v>
      </c>
    </row>
    <row r="78" customFormat="false" ht="15" hidden="false" customHeight="false" outlineLevel="0" collapsed="false">
      <c r="A78" s="184" t="n">
        <v>1.37</v>
      </c>
      <c r="I78" s="183" t="e">
        <f aca="false">VLOOKUP(B80,[2]HoReCa!$A$1:$Q$1048576,15,0)</f>
        <v>#N/A</v>
      </c>
      <c r="J78" s="96" t="e">
        <f aca="false">F80-I78</f>
        <v>#N/A</v>
      </c>
      <c r="K78" s="183" t="e">
        <f aca="false">VLOOKUP(B80,[4]МФС!$C$1:$G$1048576,5,0)</f>
        <v>#N/A</v>
      </c>
      <c r="L78" s="183" t="e">
        <f aca="false">I78-K78</f>
        <v>#N/A</v>
      </c>
    </row>
    <row r="79" customFormat="false" ht="15" hidden="false" customHeight="false" outlineLevel="0" collapsed="false">
      <c r="A79" s="184" t="n">
        <v>1.38</v>
      </c>
      <c r="I79" s="183" t="e">
        <f aca="false">VLOOKUP(B81,[2]HoReCa!$A$1:$Q$1048576,15,0)</f>
        <v>#N/A</v>
      </c>
      <c r="J79" s="96" t="e">
        <f aca="false">F81-I79</f>
        <v>#N/A</v>
      </c>
      <c r="K79" s="183" t="e">
        <f aca="false">VLOOKUP(B81,[4]МФС!$C$1:$G$1048576,5,0)</f>
        <v>#N/A</v>
      </c>
      <c r="L79" s="183" t="e">
        <f aca="false">I79-K79</f>
        <v>#N/A</v>
      </c>
    </row>
    <row r="80" customFormat="false" ht="15" hidden="false" customHeight="false" outlineLevel="0" collapsed="false">
      <c r="A80" s="184" t="n">
        <v>1.39</v>
      </c>
      <c r="I80" s="183" t="e">
        <f aca="false">VLOOKUP(B82,[2]HoReCa!$A$1:$Q$1048576,15,0)</f>
        <v>#N/A</v>
      </c>
      <c r="J80" s="96" t="e">
        <f aca="false">F82-I80</f>
        <v>#N/A</v>
      </c>
      <c r="K80" s="183" t="e">
        <f aca="false">VLOOKUP(B82,[4]МФС!$C$1:$G$1048576,5,0)</f>
        <v>#N/A</v>
      </c>
      <c r="L80" s="183" t="e">
        <f aca="false">I80-K80</f>
        <v>#N/A</v>
      </c>
    </row>
    <row r="81" customFormat="false" ht="15" hidden="false" customHeight="false" outlineLevel="0" collapsed="false">
      <c r="A81" s="184" t="n">
        <v>1.4</v>
      </c>
      <c r="I81" s="183" t="e">
        <f aca="false">VLOOKUP(B83,[2]HoReCa!$A$1:$Q$1048576,15,0)</f>
        <v>#N/A</v>
      </c>
      <c r="J81" s="96" t="e">
        <f aca="false">F83-I81</f>
        <v>#N/A</v>
      </c>
      <c r="K81" s="183" t="e">
        <f aca="false">VLOOKUP(B83,[4]МФС!$C$1:$G$1048576,5,0)</f>
        <v>#N/A</v>
      </c>
      <c r="L81" s="183" t="e">
        <f aca="false">I81-K81</f>
        <v>#N/A</v>
      </c>
    </row>
    <row r="82" customFormat="false" ht="15" hidden="false" customHeight="false" outlineLevel="0" collapsed="false">
      <c r="A82" s="184" t="n">
        <v>1.41</v>
      </c>
      <c r="I82" s="183" t="e">
        <f aca="false">VLOOKUP(B84,[2]HoReCa!$A$1:$Q$1048576,15,0)</f>
        <v>#N/A</v>
      </c>
      <c r="J82" s="96" t="e">
        <f aca="false">F84-I82</f>
        <v>#N/A</v>
      </c>
      <c r="K82" s="183" t="e">
        <f aca="false">VLOOKUP(B84,[4]МФС!$C$1:$G$1048576,5,0)</f>
        <v>#N/A</v>
      </c>
      <c r="L82" s="183" t="e">
        <f aca="false">I82-K82</f>
        <v>#N/A</v>
      </c>
    </row>
    <row r="83" customFormat="false" ht="15" hidden="false" customHeight="false" outlineLevel="0" collapsed="false">
      <c r="A83" s="184" t="n">
        <v>1.42</v>
      </c>
      <c r="I83" s="183" t="e">
        <f aca="false">VLOOKUP(B85,[2]HoReCa!$A$1:$Q$1048576,15,0)</f>
        <v>#N/A</v>
      </c>
      <c r="J83" s="96" t="e">
        <f aca="false">F85-I83</f>
        <v>#N/A</v>
      </c>
      <c r="K83" s="183" t="e">
        <f aca="false">VLOOKUP(B85,[4]МФС!$C$1:$G$1048576,5,0)</f>
        <v>#N/A</v>
      </c>
      <c r="L83" s="183" t="e">
        <f aca="false">I83-K83</f>
        <v>#N/A</v>
      </c>
    </row>
    <row r="84" customFormat="false" ht="15" hidden="false" customHeight="false" outlineLevel="0" collapsed="false">
      <c r="A84" s="184" t="n">
        <v>1.43</v>
      </c>
      <c r="I84" s="183" t="e">
        <f aca="false">VLOOKUP(B86,[2]HoReCa!$A$1:$Q$1048576,15,0)</f>
        <v>#N/A</v>
      </c>
      <c r="J84" s="96" t="e">
        <f aca="false">F86-I84</f>
        <v>#N/A</v>
      </c>
      <c r="K84" s="183" t="e">
        <f aca="false">VLOOKUP(B86,[4]МФС!$C$1:$G$1048576,5,0)</f>
        <v>#N/A</v>
      </c>
      <c r="L84" s="183" t="e">
        <f aca="false">I84-K84</f>
        <v>#N/A</v>
      </c>
    </row>
    <row r="85" customFormat="false" ht="15" hidden="false" customHeight="false" outlineLevel="0" collapsed="false">
      <c r="A85" s="184" t="n">
        <v>1.44</v>
      </c>
      <c r="I85" s="183" t="e">
        <f aca="false">VLOOKUP(B87,[2]HoReCa!$A$1:$Q$1048576,15,0)</f>
        <v>#N/A</v>
      </c>
      <c r="J85" s="96" t="e">
        <f aca="false">F87-I85</f>
        <v>#N/A</v>
      </c>
      <c r="K85" s="183" t="e">
        <f aca="false">VLOOKUP(B87,[4]МФС!$C$1:$G$1048576,5,0)</f>
        <v>#N/A</v>
      </c>
      <c r="L85" s="183" t="e">
        <f aca="false">I85-K85</f>
        <v>#N/A</v>
      </c>
    </row>
    <row r="86" customFormat="false" ht="15" hidden="false" customHeight="false" outlineLevel="0" collapsed="false">
      <c r="A86" s="184" t="n">
        <v>1.45</v>
      </c>
      <c r="I86" s="183" t="e">
        <f aca="false">VLOOKUP(B88,[2]HoReCa!$A$1:$Q$1048576,15,0)</f>
        <v>#N/A</v>
      </c>
      <c r="J86" s="96" t="e">
        <f aca="false">F88-I86</f>
        <v>#N/A</v>
      </c>
      <c r="K86" s="183" t="e">
        <f aca="false">VLOOKUP(B88,[4]МФС!$C$1:$G$1048576,5,0)</f>
        <v>#N/A</v>
      </c>
      <c r="L86" s="183" t="e">
        <f aca="false">I86-K86</f>
        <v>#N/A</v>
      </c>
    </row>
    <row r="87" customFormat="false" ht="15" hidden="false" customHeight="false" outlineLevel="0" collapsed="false">
      <c r="A87" s="184" t="n">
        <v>1.46</v>
      </c>
      <c r="I87" s="183" t="e">
        <f aca="false">VLOOKUP(B89,[2]HoReCa!$A$1:$Q$1048576,15,0)</f>
        <v>#N/A</v>
      </c>
      <c r="J87" s="96" t="e">
        <f aca="false">F89-I87</f>
        <v>#N/A</v>
      </c>
      <c r="K87" s="183" t="e">
        <f aca="false">VLOOKUP(B89,[4]МФС!$C$1:$G$1048576,5,0)</f>
        <v>#N/A</v>
      </c>
      <c r="L87" s="183" t="e">
        <f aca="false">I87-K87</f>
        <v>#N/A</v>
      </c>
    </row>
    <row r="88" customFormat="false" ht="15" hidden="false" customHeight="false" outlineLevel="0" collapsed="false">
      <c r="A88" s="184" t="n">
        <v>1.47</v>
      </c>
      <c r="I88" s="183" t="e">
        <f aca="false">VLOOKUP(B90,[2]HoReCa!$A$1:$Q$1048576,15,0)</f>
        <v>#N/A</v>
      </c>
      <c r="J88" s="96" t="e">
        <f aca="false">F90-I88</f>
        <v>#N/A</v>
      </c>
      <c r="K88" s="183" t="e">
        <f aca="false">VLOOKUP(B90,[4]МФС!$C$1:$G$1048576,5,0)</f>
        <v>#N/A</v>
      </c>
      <c r="L88" s="183" t="e">
        <f aca="false">I88-K88</f>
        <v>#N/A</v>
      </c>
    </row>
    <row r="89" customFormat="false" ht="15" hidden="false" customHeight="false" outlineLevel="0" collapsed="false">
      <c r="A89" s="184" t="n">
        <v>1.48</v>
      </c>
      <c r="I89" s="183" t="e">
        <f aca="false">VLOOKUP(B91,[2]HoReCa!$A$1:$Q$1048576,15,0)</f>
        <v>#N/A</v>
      </c>
      <c r="J89" s="96" t="e">
        <f aca="false">F91-I89</f>
        <v>#N/A</v>
      </c>
      <c r="K89" s="183" t="e">
        <f aca="false">VLOOKUP(B91,[4]МФС!$C$1:$G$1048576,5,0)</f>
        <v>#N/A</v>
      </c>
      <c r="L89" s="183" t="e">
        <f aca="false">I89-K89</f>
        <v>#N/A</v>
      </c>
    </row>
    <row r="90" customFormat="false" ht="15" hidden="false" customHeight="false" outlineLevel="0" collapsed="false">
      <c r="A90" s="184" t="n">
        <v>1.49</v>
      </c>
      <c r="I90" s="183" t="e">
        <f aca="false">VLOOKUP(B92,[2]HoReCa!$A$1:$Q$1048576,15,0)</f>
        <v>#N/A</v>
      </c>
      <c r="J90" s="96" t="e">
        <f aca="false">F92-I90</f>
        <v>#N/A</v>
      </c>
      <c r="K90" s="183" t="e">
        <f aca="false">VLOOKUP(B92,[4]МФС!$C$1:$G$1048576,5,0)</f>
        <v>#N/A</v>
      </c>
      <c r="L90" s="183" t="e">
        <f aca="false">I90-K90</f>
        <v>#N/A</v>
      </c>
    </row>
    <row r="91" customFormat="false" ht="15" hidden="false" customHeight="false" outlineLevel="0" collapsed="false">
      <c r="A91" s="184" t="n">
        <v>1.5</v>
      </c>
      <c r="I91" s="183" t="e">
        <f aca="false">VLOOKUP(B93,[2]HoReCa!$A$1:$Q$1048576,15,0)</f>
        <v>#N/A</v>
      </c>
      <c r="J91" s="96" t="e">
        <f aca="false">F93-I91</f>
        <v>#N/A</v>
      </c>
      <c r="K91" s="183" t="e">
        <f aca="false">VLOOKUP(B93,[4]МФС!$C$1:$G$1048576,5,0)</f>
        <v>#N/A</v>
      </c>
      <c r="L91" s="183" t="e">
        <f aca="false">I91-K91</f>
        <v>#N/A</v>
      </c>
    </row>
    <row r="92" customFormat="false" ht="15" hidden="false" customHeight="false" outlineLevel="0" collapsed="false">
      <c r="A92" s="184" t="n">
        <v>1.51</v>
      </c>
      <c r="I92" s="183" t="e">
        <f aca="false">VLOOKUP(B94,[2]HoReCa!$A$1:$Q$1048576,15,0)</f>
        <v>#N/A</v>
      </c>
      <c r="J92" s="96" t="e">
        <f aca="false">F94-I92</f>
        <v>#N/A</v>
      </c>
      <c r="K92" s="183" t="e">
        <f aca="false">VLOOKUP(B94,[4]МФС!$C$1:$G$1048576,5,0)</f>
        <v>#N/A</v>
      </c>
      <c r="L92" s="183" t="e">
        <f aca="false">I92-K92</f>
        <v>#N/A</v>
      </c>
    </row>
    <row r="93" customFormat="false" ht="15" hidden="false" customHeight="false" outlineLevel="0" collapsed="false">
      <c r="A93" s="184" t="n">
        <v>1.52</v>
      </c>
      <c r="I93" s="183" t="e">
        <f aca="false">VLOOKUP(B95,[2]HoReCa!$A$1:$Q$1048576,15,0)</f>
        <v>#N/A</v>
      </c>
      <c r="J93" s="96" t="e">
        <f aca="false">F95-I93</f>
        <v>#N/A</v>
      </c>
      <c r="K93" s="183" t="e">
        <f aca="false">VLOOKUP(B95,[4]МФС!$C$1:$G$1048576,5,0)</f>
        <v>#N/A</v>
      </c>
      <c r="L93" s="183" t="e">
        <f aca="false">I93-K93</f>
        <v>#N/A</v>
      </c>
    </row>
    <row r="94" customFormat="false" ht="15" hidden="false" customHeight="false" outlineLevel="0" collapsed="false">
      <c r="A94" s="184" t="n">
        <v>1.53</v>
      </c>
      <c r="I94" s="183" t="e">
        <f aca="false">VLOOKUP(B96,[2]HoReCa!$A$1:$Q$1048576,15,0)</f>
        <v>#N/A</v>
      </c>
      <c r="J94" s="96" t="e">
        <f aca="false">F96-I94</f>
        <v>#N/A</v>
      </c>
      <c r="K94" s="183" t="e">
        <f aca="false">VLOOKUP(B96,[4]МФС!$C$1:$G$1048576,5,0)</f>
        <v>#N/A</v>
      </c>
      <c r="L94" s="183" t="e">
        <f aca="false">I94-K94</f>
        <v>#N/A</v>
      </c>
    </row>
    <row r="95" customFormat="false" ht="15" hidden="false" customHeight="false" outlineLevel="0" collapsed="false">
      <c r="A95" s="184" t="n">
        <v>1.54</v>
      </c>
      <c r="I95" s="183" t="e">
        <f aca="false">VLOOKUP(B97,[2]HoReCa!$A$1:$Q$1048576,15,0)</f>
        <v>#N/A</v>
      </c>
      <c r="J95" s="96" t="e">
        <f aca="false">F97-I95</f>
        <v>#N/A</v>
      </c>
      <c r="K95" s="183" t="e">
        <f aca="false">VLOOKUP(B97,[4]МФС!$C$1:$G$1048576,5,0)</f>
        <v>#N/A</v>
      </c>
      <c r="L95" s="183" t="e">
        <f aca="false">I95-K95</f>
        <v>#N/A</v>
      </c>
    </row>
    <row r="96" customFormat="false" ht="15" hidden="false" customHeight="false" outlineLevel="0" collapsed="false">
      <c r="A96" s="184" t="n">
        <v>1.55</v>
      </c>
      <c r="I96" s="183" t="e">
        <f aca="false">VLOOKUP(B98,[2]HoReCa!$A$1:$Q$1048576,15,0)</f>
        <v>#N/A</v>
      </c>
      <c r="J96" s="96" t="e">
        <f aca="false">F98-I96</f>
        <v>#N/A</v>
      </c>
      <c r="K96" s="183" t="e">
        <f aca="false">VLOOKUP(B98,[4]МФС!$C$1:$G$1048576,5,0)</f>
        <v>#N/A</v>
      </c>
      <c r="L96" s="183" t="e">
        <f aca="false">I96-K96</f>
        <v>#N/A</v>
      </c>
    </row>
    <row r="97" customFormat="false" ht="15" hidden="false" customHeight="false" outlineLevel="0" collapsed="false">
      <c r="A97" s="184" t="n">
        <v>1.56</v>
      </c>
      <c r="I97" s="183" t="e">
        <f aca="false">VLOOKUP(B99,[2]HoReCa!$A$1:$Q$1048576,15,0)</f>
        <v>#N/A</v>
      </c>
      <c r="J97" s="96" t="e">
        <f aca="false">F99-I97</f>
        <v>#N/A</v>
      </c>
      <c r="K97" s="183" t="e">
        <f aca="false">VLOOKUP(B99,[4]МФС!$C$1:$G$1048576,5,0)</f>
        <v>#N/A</v>
      </c>
      <c r="L97" s="183" t="e">
        <f aca="false">I97-K97</f>
        <v>#N/A</v>
      </c>
    </row>
    <row r="98" customFormat="false" ht="15" hidden="false" customHeight="false" outlineLevel="0" collapsed="false">
      <c r="A98" s="184" t="n">
        <v>1.57</v>
      </c>
      <c r="I98" s="183" t="e">
        <f aca="false">VLOOKUP(B100,[2]HoReCa!$A$1:$Q$1048576,15,0)</f>
        <v>#N/A</v>
      </c>
      <c r="J98" s="96" t="e">
        <f aca="false">F100-I98</f>
        <v>#N/A</v>
      </c>
      <c r="K98" s="183" t="e">
        <f aca="false">VLOOKUP(B100,[4]МФС!$C$1:$G$1048576,5,0)</f>
        <v>#N/A</v>
      </c>
      <c r="L98" s="183" t="e">
        <f aca="false">I98-K98</f>
        <v>#N/A</v>
      </c>
    </row>
    <row r="99" customFormat="false" ht="15" hidden="false" customHeight="false" outlineLevel="0" collapsed="false">
      <c r="A99" s="184" t="n">
        <v>1.58</v>
      </c>
      <c r="I99" s="183" t="e">
        <f aca="false">VLOOKUP(B101,[2]HoReCa!$A$1:$Q$1048576,15,0)</f>
        <v>#N/A</v>
      </c>
      <c r="J99" s="96" t="e">
        <f aca="false">F101-I99</f>
        <v>#N/A</v>
      </c>
      <c r="K99" s="183" t="e">
        <f aca="false">VLOOKUP(B101,[4]МФС!$C$1:$G$1048576,5,0)</f>
        <v>#N/A</v>
      </c>
      <c r="L99" s="183" t="e">
        <f aca="false">I99-K99</f>
        <v>#N/A</v>
      </c>
    </row>
    <row r="100" customFormat="false" ht="15" hidden="false" customHeight="false" outlineLevel="0" collapsed="false">
      <c r="A100" s="184" t="n">
        <v>1.59</v>
      </c>
      <c r="I100" s="183" t="e">
        <f aca="false">VLOOKUP(B102,[2]HoReCa!$A$1:$Q$1048576,15,0)</f>
        <v>#N/A</v>
      </c>
      <c r="J100" s="96" t="e">
        <f aca="false">F102-I100</f>
        <v>#N/A</v>
      </c>
      <c r="K100" s="183" t="e">
        <f aca="false">VLOOKUP(B102,[4]МФС!$C$1:$G$1048576,5,0)</f>
        <v>#N/A</v>
      </c>
      <c r="L100" s="183" t="e">
        <f aca="false">I100-K100</f>
        <v>#N/A</v>
      </c>
    </row>
    <row r="101" customFormat="false" ht="15" hidden="false" customHeight="false" outlineLevel="0" collapsed="false">
      <c r="A101" s="184" t="n">
        <v>1.6</v>
      </c>
      <c r="I101" s="183" t="e">
        <f aca="false">VLOOKUP(B103,[2]HoReCa!$A$1:$Q$1048576,15,0)</f>
        <v>#N/A</v>
      </c>
      <c r="J101" s="96" t="e">
        <f aca="false">F103-I101</f>
        <v>#N/A</v>
      </c>
      <c r="K101" s="183" t="e">
        <f aca="false">VLOOKUP(B103,[4]МФС!$C$1:$G$1048576,5,0)</f>
        <v>#N/A</v>
      </c>
      <c r="L101" s="183" t="e">
        <f aca="false">I101-K101</f>
        <v>#N/A</v>
      </c>
    </row>
    <row r="102" customFormat="false" ht="15" hidden="false" customHeight="false" outlineLevel="0" collapsed="false">
      <c r="A102" s="184" t="n">
        <v>1.61</v>
      </c>
      <c r="I102" s="183" t="e">
        <f aca="false">VLOOKUP(B104,[2]HoReCa!$A$1:$Q$1048576,15,0)</f>
        <v>#N/A</v>
      </c>
      <c r="J102" s="96" t="e">
        <f aca="false">F104-I102</f>
        <v>#N/A</v>
      </c>
      <c r="K102" s="183" t="e">
        <f aca="false">VLOOKUP(B104,[4]МФС!$C$1:$G$1048576,5,0)</f>
        <v>#N/A</v>
      </c>
      <c r="L102" s="183" t="e">
        <f aca="false">I102-K102</f>
        <v>#N/A</v>
      </c>
    </row>
    <row r="103" customFormat="false" ht="15" hidden="false" customHeight="false" outlineLevel="0" collapsed="false">
      <c r="A103" s="184" t="n">
        <v>1.62</v>
      </c>
      <c r="I103" s="183" t="e">
        <f aca="false">VLOOKUP(B105,[2]HoReCa!$A$1:$Q$1048576,15,0)</f>
        <v>#N/A</v>
      </c>
      <c r="J103" s="96" t="e">
        <f aca="false">F105-I103</f>
        <v>#N/A</v>
      </c>
      <c r="K103" s="183" t="e">
        <f aca="false">VLOOKUP(B105,[4]МФС!$C$1:$G$1048576,5,0)</f>
        <v>#N/A</v>
      </c>
      <c r="L103" s="183" t="e">
        <f aca="false">I103-K103</f>
        <v>#N/A</v>
      </c>
    </row>
    <row r="104" customFormat="false" ht="15" hidden="false" customHeight="false" outlineLevel="0" collapsed="false">
      <c r="A104" s="184" t="n">
        <v>1.63</v>
      </c>
      <c r="I104" s="183" t="e">
        <f aca="false">VLOOKUP(B106,[2]HoReCa!$A$1:$Q$1048576,15,0)</f>
        <v>#N/A</v>
      </c>
      <c r="J104" s="96" t="e">
        <f aca="false">F106-I104</f>
        <v>#N/A</v>
      </c>
      <c r="K104" s="183" t="e">
        <f aca="false">VLOOKUP(B106,[4]МФС!$C$1:$G$1048576,5,0)</f>
        <v>#N/A</v>
      </c>
      <c r="L104" s="183" t="e">
        <f aca="false">I104-K104</f>
        <v>#N/A</v>
      </c>
    </row>
    <row r="105" customFormat="false" ht="15" hidden="false" customHeight="false" outlineLevel="0" collapsed="false">
      <c r="A105" s="184" t="n">
        <v>1.64</v>
      </c>
      <c r="I105" s="183" t="e">
        <f aca="false">VLOOKUP(B107,[2]HoReCa!$A$1:$Q$1048576,15,0)</f>
        <v>#N/A</v>
      </c>
      <c r="J105" s="96" t="e">
        <f aca="false">F107-I105</f>
        <v>#N/A</v>
      </c>
      <c r="K105" s="183" t="e">
        <f aca="false">VLOOKUP(B107,[4]МФС!$C$1:$G$1048576,5,0)</f>
        <v>#N/A</v>
      </c>
      <c r="L105" s="183" t="e">
        <f aca="false">I105-K105</f>
        <v>#N/A</v>
      </c>
    </row>
    <row r="106" customFormat="false" ht="15" hidden="false" customHeight="false" outlineLevel="0" collapsed="false">
      <c r="A106" s="184" t="n">
        <v>1.65</v>
      </c>
      <c r="I106" s="183" t="e">
        <f aca="false">VLOOKUP(B108,[2]HoReCa!$A$1:$Q$1048576,15,0)</f>
        <v>#N/A</v>
      </c>
      <c r="J106" s="96" t="e">
        <f aca="false">F108-I106</f>
        <v>#N/A</v>
      </c>
      <c r="K106" s="183" t="e">
        <f aca="false">VLOOKUP(B108,[4]МФС!$C$1:$G$1048576,5,0)</f>
        <v>#N/A</v>
      </c>
      <c r="L106" s="183" t="e">
        <f aca="false">I106-K106</f>
        <v>#N/A</v>
      </c>
    </row>
    <row r="107" customFormat="false" ht="15" hidden="false" customHeight="false" outlineLevel="0" collapsed="false">
      <c r="A107" s="184" t="n">
        <v>1.66</v>
      </c>
      <c r="I107" s="183" t="e">
        <f aca="false">VLOOKUP(B109,[2]HoReCa!$A$1:$Q$1048576,15,0)</f>
        <v>#N/A</v>
      </c>
      <c r="J107" s="96" t="e">
        <f aca="false">F109-I107</f>
        <v>#N/A</v>
      </c>
      <c r="K107" s="183" t="e">
        <f aca="false">VLOOKUP(B109,[4]МФС!$C$1:$G$1048576,5,0)</f>
        <v>#N/A</v>
      </c>
      <c r="L107" s="183" t="e">
        <f aca="false">I107-K107</f>
        <v>#N/A</v>
      </c>
    </row>
    <row r="108" customFormat="false" ht="15" hidden="false" customHeight="false" outlineLevel="0" collapsed="false">
      <c r="A108" s="184" t="n">
        <v>1.67</v>
      </c>
      <c r="I108" s="183" t="e">
        <f aca="false">VLOOKUP(B110,[2]HoReCa!$A$1:$Q$1048576,15,0)</f>
        <v>#N/A</v>
      </c>
      <c r="J108" s="96" t="e">
        <f aca="false">F110-I108</f>
        <v>#N/A</v>
      </c>
      <c r="K108" s="183" t="e">
        <f aca="false">VLOOKUP(B110,[4]МФС!$C$1:$G$1048576,5,0)</f>
        <v>#N/A</v>
      </c>
      <c r="L108" s="183" t="e">
        <f aca="false">I108-K108</f>
        <v>#N/A</v>
      </c>
    </row>
    <row r="109" customFormat="false" ht="15" hidden="false" customHeight="false" outlineLevel="0" collapsed="false">
      <c r="A109" s="184" t="n">
        <v>1.68</v>
      </c>
      <c r="I109" s="183" t="e">
        <f aca="false">VLOOKUP(B111,[2]HoReCa!$A$1:$Q$1048576,15,0)</f>
        <v>#N/A</v>
      </c>
      <c r="J109" s="96" t="e">
        <f aca="false">F111-I109</f>
        <v>#N/A</v>
      </c>
      <c r="K109" s="183" t="e">
        <f aca="false">VLOOKUP(B111,[4]МФС!$C$1:$G$1048576,5,0)</f>
        <v>#N/A</v>
      </c>
      <c r="L109" s="183" t="e">
        <f aca="false">I109-K109</f>
        <v>#N/A</v>
      </c>
    </row>
    <row r="110" customFormat="false" ht="15" hidden="false" customHeight="false" outlineLevel="0" collapsed="false">
      <c r="A110" s="184" t="n">
        <v>1.69</v>
      </c>
      <c r="I110" s="183" t="e">
        <f aca="false">VLOOKUP(B112,[2]HoReCa!$A$1:$Q$1048576,15,0)</f>
        <v>#N/A</v>
      </c>
      <c r="J110" s="96" t="e">
        <f aca="false">F112-I110</f>
        <v>#N/A</v>
      </c>
      <c r="K110" s="183" t="e">
        <f aca="false">VLOOKUP(B112,[4]МФС!$C$1:$G$1048576,5,0)</f>
        <v>#N/A</v>
      </c>
      <c r="L110" s="183" t="e">
        <f aca="false">I110-K110</f>
        <v>#N/A</v>
      </c>
    </row>
    <row r="111" customFormat="false" ht="15" hidden="false" customHeight="false" outlineLevel="0" collapsed="false">
      <c r="A111" s="184" t="n">
        <v>1.7</v>
      </c>
      <c r="I111" s="183" t="e">
        <f aca="false">VLOOKUP(B113,[2]HoReCa!$A$1:$Q$1048576,15,0)</f>
        <v>#N/A</v>
      </c>
      <c r="J111" s="96" t="e">
        <f aca="false">F113-I111</f>
        <v>#N/A</v>
      </c>
      <c r="K111" s="183" t="e">
        <f aca="false">VLOOKUP(B113,[4]МФС!$C$1:$G$1048576,5,0)</f>
        <v>#N/A</v>
      </c>
      <c r="L111" s="183" t="e">
        <f aca="false">I111-K111</f>
        <v>#N/A</v>
      </c>
    </row>
    <row r="112" customFormat="false" ht="15" hidden="false" customHeight="false" outlineLevel="0" collapsed="false">
      <c r="A112" s="184" t="n">
        <v>1.71</v>
      </c>
      <c r="I112" s="183" t="e">
        <f aca="false">VLOOKUP(B114,[2]HoReCa!$A$1:$Q$1048576,15,0)</f>
        <v>#N/A</v>
      </c>
      <c r="J112" s="96" t="e">
        <f aca="false">F114-I112</f>
        <v>#N/A</v>
      </c>
      <c r="K112" s="183" t="e">
        <f aca="false">VLOOKUP(B114,[4]МФС!$C$1:$G$1048576,5,0)</f>
        <v>#N/A</v>
      </c>
      <c r="L112" s="183" t="e">
        <f aca="false">I112-K112</f>
        <v>#N/A</v>
      </c>
    </row>
    <row r="113" customFormat="false" ht="15" hidden="false" customHeight="false" outlineLevel="0" collapsed="false">
      <c r="A113" s="184" t="n">
        <v>1.72</v>
      </c>
      <c r="I113" s="183" t="e">
        <f aca="false">VLOOKUP(B115,[2]HoReCa!$A$1:$Q$1048576,15,0)</f>
        <v>#N/A</v>
      </c>
      <c r="J113" s="96" t="e">
        <f aca="false">F115-I113</f>
        <v>#N/A</v>
      </c>
      <c r="K113" s="183" t="e">
        <f aca="false">VLOOKUP(B115,[4]МФС!$C$1:$G$1048576,5,0)</f>
        <v>#N/A</v>
      </c>
      <c r="L113" s="183" t="e">
        <f aca="false">I113-K113</f>
        <v>#N/A</v>
      </c>
    </row>
    <row r="114" customFormat="false" ht="15" hidden="false" customHeight="false" outlineLevel="0" collapsed="false">
      <c r="A114" s="184" t="n">
        <v>1.73</v>
      </c>
      <c r="I114" s="183" t="e">
        <f aca="false">VLOOKUP(B116,[2]HoReCa!$A$1:$Q$1048576,15,0)</f>
        <v>#N/A</v>
      </c>
      <c r="J114" s="96" t="e">
        <f aca="false">F116-I114</f>
        <v>#N/A</v>
      </c>
      <c r="K114" s="183" t="e">
        <f aca="false">VLOOKUP(B116,[4]МФС!$C$1:$G$1048576,5,0)</f>
        <v>#N/A</v>
      </c>
      <c r="L114" s="183" t="e">
        <f aca="false">I114-K114</f>
        <v>#N/A</v>
      </c>
    </row>
    <row r="115" customFormat="false" ht="15" hidden="false" customHeight="false" outlineLevel="0" collapsed="false">
      <c r="A115" s="184" t="n">
        <v>1.74</v>
      </c>
      <c r="I115" s="183" t="e">
        <f aca="false">VLOOKUP(B117,[2]HoReCa!$A$1:$Q$1048576,15,0)</f>
        <v>#N/A</v>
      </c>
      <c r="J115" s="96" t="e">
        <f aca="false">F117-I115</f>
        <v>#N/A</v>
      </c>
      <c r="K115" s="183" t="e">
        <f aca="false">VLOOKUP(B117,[4]МФС!$C$1:$G$1048576,5,0)</f>
        <v>#N/A</v>
      </c>
      <c r="L115" s="183" t="e">
        <f aca="false">I115-K115</f>
        <v>#N/A</v>
      </c>
    </row>
    <row r="116" customFormat="false" ht="15" hidden="false" customHeight="false" outlineLevel="0" collapsed="false">
      <c r="A116" s="184" t="n">
        <v>1.75</v>
      </c>
      <c r="I116" s="183" t="e">
        <f aca="false">VLOOKUP(B118,[2]HoReCa!$A$1:$Q$1048576,15,0)</f>
        <v>#N/A</v>
      </c>
      <c r="J116" s="96" t="e">
        <f aca="false">F118-I116</f>
        <v>#N/A</v>
      </c>
      <c r="K116" s="183" t="e">
        <f aca="false">VLOOKUP(B118,[4]МФС!$C$1:$G$1048576,5,0)</f>
        <v>#N/A</v>
      </c>
      <c r="L116" s="183" t="e">
        <f aca="false">I116-K116</f>
        <v>#N/A</v>
      </c>
    </row>
    <row r="117" customFormat="false" ht="15" hidden="false" customHeight="false" outlineLevel="0" collapsed="false">
      <c r="A117" s="184" t="n">
        <v>1.76</v>
      </c>
      <c r="I117" s="183" t="e">
        <f aca="false">VLOOKUP(B119,[2]HoReCa!$A$1:$Q$1048576,15,0)</f>
        <v>#N/A</v>
      </c>
      <c r="J117" s="96" t="e">
        <f aca="false">F119-I117</f>
        <v>#N/A</v>
      </c>
      <c r="K117" s="183" t="e">
        <f aca="false">VLOOKUP(B119,[4]МФС!$C$1:$G$1048576,5,0)</f>
        <v>#N/A</v>
      </c>
      <c r="L117" s="183" t="e">
        <f aca="false">I117-K117</f>
        <v>#N/A</v>
      </c>
    </row>
    <row r="118" customFormat="false" ht="15" hidden="false" customHeight="false" outlineLevel="0" collapsed="false">
      <c r="A118" s="184" t="n">
        <v>1.77</v>
      </c>
      <c r="I118" s="183" t="e">
        <f aca="false">VLOOKUP(B120,[2]HoReCa!$A$1:$Q$1048576,15,0)</f>
        <v>#N/A</v>
      </c>
      <c r="J118" s="96" t="e">
        <f aca="false">F120-I118</f>
        <v>#N/A</v>
      </c>
      <c r="K118" s="183" t="e">
        <f aca="false">VLOOKUP(B120,[4]МФС!$C$1:$G$1048576,5,0)</f>
        <v>#N/A</v>
      </c>
      <c r="L118" s="183" t="e">
        <f aca="false">I118-K118</f>
        <v>#N/A</v>
      </c>
    </row>
    <row r="119" customFormat="false" ht="15" hidden="false" customHeight="false" outlineLevel="0" collapsed="false">
      <c r="A119" s="184" t="n">
        <v>1.78</v>
      </c>
      <c r="I119" s="183" t="e">
        <f aca="false">VLOOKUP(B121,[2]HoReCa!$A$1:$Q$1048576,15,0)</f>
        <v>#N/A</v>
      </c>
      <c r="J119" s="96" t="e">
        <f aca="false">F121-I119</f>
        <v>#N/A</v>
      </c>
      <c r="K119" s="183" t="e">
        <f aca="false">VLOOKUP(B121,[4]МФС!$C$1:$G$1048576,5,0)</f>
        <v>#N/A</v>
      </c>
      <c r="L119" s="183" t="e">
        <f aca="false">I119-K119</f>
        <v>#N/A</v>
      </c>
    </row>
    <row r="120" customFormat="false" ht="15" hidden="false" customHeight="false" outlineLevel="0" collapsed="false">
      <c r="A120" s="184" t="n">
        <v>1.79</v>
      </c>
      <c r="I120" s="183" t="e">
        <f aca="false">VLOOKUP(B122,[2]HoReCa!$A$1:$Q$1048576,15,0)</f>
        <v>#N/A</v>
      </c>
      <c r="J120" s="96" t="e">
        <f aca="false">F122-I120</f>
        <v>#N/A</v>
      </c>
      <c r="K120" s="183" t="e">
        <f aca="false">VLOOKUP(B122,[4]МФС!$C$1:$G$1048576,5,0)</f>
        <v>#N/A</v>
      </c>
      <c r="L120" s="183" t="e">
        <f aca="false">I120-K120</f>
        <v>#N/A</v>
      </c>
    </row>
    <row r="121" customFormat="false" ht="15" hidden="false" customHeight="false" outlineLevel="0" collapsed="false">
      <c r="A121" s="184" t="n">
        <v>1.8</v>
      </c>
      <c r="I121" s="183" t="e">
        <f aca="false">VLOOKUP(B123,[2]HoReCa!$A$1:$Q$1048576,15,0)</f>
        <v>#N/A</v>
      </c>
      <c r="J121" s="96" t="e">
        <f aca="false">F123-I121</f>
        <v>#N/A</v>
      </c>
      <c r="K121" s="183" t="e">
        <f aca="false">VLOOKUP(B123,[4]МФС!$C$1:$G$1048576,5,0)</f>
        <v>#N/A</v>
      </c>
      <c r="L121" s="183" t="e">
        <f aca="false">I121-K121</f>
        <v>#N/A</v>
      </c>
    </row>
    <row r="122" customFormat="false" ht="15" hidden="false" customHeight="false" outlineLevel="0" collapsed="false">
      <c r="A122" s="184" t="n">
        <v>1.81</v>
      </c>
      <c r="I122" s="183" t="e">
        <f aca="false">VLOOKUP(B124,[2]HoReCa!$A$1:$Q$1048576,15,0)</f>
        <v>#N/A</v>
      </c>
      <c r="J122" s="96" t="e">
        <f aca="false">F124-I122</f>
        <v>#N/A</v>
      </c>
      <c r="K122" s="183" t="e">
        <f aca="false">VLOOKUP(B124,[4]МФС!$C$1:$G$1048576,5,0)</f>
        <v>#N/A</v>
      </c>
      <c r="L122" s="183" t="e">
        <f aca="false">I122-K122</f>
        <v>#N/A</v>
      </c>
    </row>
    <row r="123" customFormat="false" ht="15" hidden="false" customHeight="false" outlineLevel="0" collapsed="false">
      <c r="A123" s="184" t="n">
        <v>1.82</v>
      </c>
      <c r="I123" s="183" t="e">
        <f aca="false">VLOOKUP(B125,[2]HoReCa!$A$1:$Q$1048576,15,0)</f>
        <v>#N/A</v>
      </c>
      <c r="J123" s="96" t="e">
        <f aca="false">F125-I123</f>
        <v>#N/A</v>
      </c>
      <c r="K123" s="183" t="e">
        <f aca="false">VLOOKUP(B125,[4]МФС!$C$1:$G$1048576,5,0)</f>
        <v>#N/A</v>
      </c>
      <c r="L123" s="183" t="e">
        <f aca="false">I123-K123</f>
        <v>#N/A</v>
      </c>
    </row>
    <row r="124" customFormat="false" ht="15" hidden="false" customHeight="false" outlineLevel="0" collapsed="false">
      <c r="A124" s="184" t="n">
        <v>1.83</v>
      </c>
      <c r="I124" s="183" t="e">
        <f aca="false">VLOOKUP(B126,[2]HoReCa!$A$1:$Q$1048576,15,0)</f>
        <v>#N/A</v>
      </c>
      <c r="J124" s="96" t="e">
        <f aca="false">F126-I124</f>
        <v>#N/A</v>
      </c>
      <c r="K124" s="183" t="e">
        <f aca="false">VLOOKUP(B126,[4]МФС!$C$1:$G$1048576,5,0)</f>
        <v>#N/A</v>
      </c>
      <c r="L124" s="183" t="e">
        <f aca="false">I124-K124</f>
        <v>#N/A</v>
      </c>
    </row>
    <row r="125" customFormat="false" ht="15" hidden="false" customHeight="false" outlineLevel="0" collapsed="false">
      <c r="A125" s="184" t="n">
        <v>1.84</v>
      </c>
      <c r="I125" s="183" t="e">
        <f aca="false">VLOOKUP(B127,[2]HoReCa!$A$1:$Q$1048576,15,0)</f>
        <v>#N/A</v>
      </c>
      <c r="J125" s="96" t="e">
        <f aca="false">F127-I125</f>
        <v>#N/A</v>
      </c>
      <c r="K125" s="183" t="e">
        <f aca="false">VLOOKUP(B127,[4]МФС!$C$1:$G$1048576,5,0)</f>
        <v>#N/A</v>
      </c>
      <c r="L125" s="183" t="e">
        <f aca="false">I125-K125</f>
        <v>#N/A</v>
      </c>
    </row>
    <row r="126" customFormat="false" ht="15" hidden="false" customHeight="false" outlineLevel="0" collapsed="false">
      <c r="A126" s="184" t="n">
        <v>1.85</v>
      </c>
      <c r="I126" s="183" t="e">
        <f aca="false">VLOOKUP(B128,[2]HoReCa!$A$1:$Q$1048576,15,0)</f>
        <v>#N/A</v>
      </c>
      <c r="J126" s="96" t="e">
        <f aca="false">F128-I126</f>
        <v>#N/A</v>
      </c>
      <c r="K126" s="183" t="e">
        <f aca="false">VLOOKUP(B128,[4]МФС!$C$1:$G$1048576,5,0)</f>
        <v>#N/A</v>
      </c>
      <c r="L126" s="183" t="e">
        <f aca="false">I126-K126</f>
        <v>#N/A</v>
      </c>
    </row>
    <row r="127" customFormat="false" ht="15" hidden="false" customHeight="false" outlineLevel="0" collapsed="false">
      <c r="A127" s="184" t="n">
        <v>1.86</v>
      </c>
      <c r="I127" s="183" t="e">
        <f aca="false">VLOOKUP(B129,[2]HoReCa!$A$1:$Q$1048576,15,0)</f>
        <v>#N/A</v>
      </c>
      <c r="J127" s="96" t="e">
        <f aca="false">F129-I127</f>
        <v>#N/A</v>
      </c>
      <c r="K127" s="183" t="e">
        <f aca="false">VLOOKUP(B129,[4]МФС!$C$1:$G$1048576,5,0)</f>
        <v>#N/A</v>
      </c>
      <c r="L127" s="183" t="e">
        <f aca="false">I127-K127</f>
        <v>#N/A</v>
      </c>
    </row>
    <row r="128" customFormat="false" ht="15" hidden="false" customHeight="false" outlineLevel="0" collapsed="false">
      <c r="A128" s="184" t="n">
        <v>1.87</v>
      </c>
      <c r="I128" s="183" t="e">
        <f aca="false">VLOOKUP(B130,[2]HoReCa!$A$1:$Q$1048576,15,0)</f>
        <v>#N/A</v>
      </c>
      <c r="J128" s="96" t="e">
        <f aca="false">F130-I128</f>
        <v>#N/A</v>
      </c>
      <c r="K128" s="183" t="e">
        <f aca="false">VLOOKUP(B130,[4]МФС!$C$1:$G$1048576,5,0)</f>
        <v>#N/A</v>
      </c>
      <c r="L128" s="183" t="e">
        <f aca="false">I128-K128</f>
        <v>#N/A</v>
      </c>
    </row>
    <row r="129" customFormat="false" ht="15" hidden="false" customHeight="false" outlineLevel="0" collapsed="false">
      <c r="A129" s="184" t="n">
        <v>1.88</v>
      </c>
      <c r="I129" s="183" t="e">
        <f aca="false">VLOOKUP(B131,[2]HoReCa!$A$1:$Q$1048576,15,0)</f>
        <v>#N/A</v>
      </c>
      <c r="J129" s="96" t="e">
        <f aca="false">F131-I129</f>
        <v>#N/A</v>
      </c>
      <c r="K129" s="183" t="e">
        <f aca="false">VLOOKUP(B131,[4]МФС!$C$1:$G$1048576,5,0)</f>
        <v>#N/A</v>
      </c>
      <c r="L129" s="183" t="e">
        <f aca="false">I129-K129</f>
        <v>#N/A</v>
      </c>
    </row>
    <row r="130" customFormat="false" ht="15" hidden="false" customHeight="false" outlineLevel="0" collapsed="false">
      <c r="A130" s="184" t="n">
        <v>1.89</v>
      </c>
      <c r="I130" s="183" t="e">
        <f aca="false">VLOOKUP(B132,[2]HoReCa!$A$1:$Q$1048576,15,0)</f>
        <v>#N/A</v>
      </c>
      <c r="J130" s="96" t="e">
        <f aca="false">F132-I130</f>
        <v>#N/A</v>
      </c>
      <c r="K130" s="183" t="e">
        <f aca="false">VLOOKUP(B132,[4]МФС!$C$1:$G$1048576,5,0)</f>
        <v>#N/A</v>
      </c>
      <c r="L130" s="183" t="e">
        <f aca="false">I130-K130</f>
        <v>#N/A</v>
      </c>
    </row>
    <row r="131" customFormat="false" ht="15" hidden="false" customHeight="false" outlineLevel="0" collapsed="false">
      <c r="A131" s="184" t="n">
        <v>1.9</v>
      </c>
      <c r="I131" s="183" t="e">
        <f aca="false">VLOOKUP(B133,[2]HoReCa!$A$1:$Q$1048576,15,0)</f>
        <v>#N/A</v>
      </c>
      <c r="J131" s="96" t="e">
        <f aca="false">F133-I131</f>
        <v>#N/A</v>
      </c>
      <c r="K131" s="183" t="e">
        <f aca="false">VLOOKUP(B133,[4]МФС!$C$1:$G$1048576,5,0)</f>
        <v>#N/A</v>
      </c>
      <c r="L131" s="183" t="e">
        <f aca="false">I131-K131</f>
        <v>#N/A</v>
      </c>
    </row>
    <row r="132" customFormat="false" ht="15" hidden="false" customHeight="false" outlineLevel="0" collapsed="false">
      <c r="A132" s="184" t="n">
        <v>1.91</v>
      </c>
      <c r="I132" s="183" t="e">
        <f aca="false">VLOOKUP(B134,[2]HoReCa!$A$1:$Q$1048576,15,0)</f>
        <v>#N/A</v>
      </c>
      <c r="J132" s="96" t="e">
        <f aca="false">F134-I132</f>
        <v>#N/A</v>
      </c>
      <c r="K132" s="183" t="e">
        <f aca="false">VLOOKUP(B134,[4]МФС!$C$1:$G$1048576,5,0)</f>
        <v>#N/A</v>
      </c>
      <c r="L132" s="183" t="e">
        <f aca="false">I132-K132</f>
        <v>#N/A</v>
      </c>
    </row>
    <row r="133" customFormat="false" ht="15" hidden="false" customHeight="false" outlineLevel="0" collapsed="false">
      <c r="A133" s="184" t="n">
        <v>1.92</v>
      </c>
      <c r="I133" s="183" t="e">
        <f aca="false">VLOOKUP(B135,[2]HoReCa!$A$1:$Q$1048576,15,0)</f>
        <v>#N/A</v>
      </c>
      <c r="J133" s="96" t="e">
        <f aca="false">F135-I133</f>
        <v>#N/A</v>
      </c>
      <c r="K133" s="183" t="e">
        <f aca="false">VLOOKUP(B135,[4]МФС!$C$1:$G$1048576,5,0)</f>
        <v>#N/A</v>
      </c>
      <c r="L133" s="183" t="e">
        <f aca="false">I133-K133</f>
        <v>#N/A</v>
      </c>
    </row>
    <row r="134" customFormat="false" ht="15" hidden="false" customHeight="false" outlineLevel="0" collapsed="false">
      <c r="A134" s="184" t="n">
        <v>1.93</v>
      </c>
      <c r="I134" s="183" t="e">
        <f aca="false">VLOOKUP(B136,[2]HoReCa!$A$1:$Q$1048576,15,0)</f>
        <v>#N/A</v>
      </c>
      <c r="J134" s="96" t="e">
        <f aca="false">F136-I134</f>
        <v>#N/A</v>
      </c>
      <c r="K134" s="183" t="e">
        <f aca="false">VLOOKUP(B136,[4]МФС!$C$1:$G$1048576,5,0)</f>
        <v>#N/A</v>
      </c>
      <c r="L134" s="183" t="e">
        <f aca="false">I134-K134</f>
        <v>#N/A</v>
      </c>
    </row>
    <row r="135" customFormat="false" ht="15" hidden="false" customHeight="false" outlineLevel="0" collapsed="false">
      <c r="A135" s="184" t="n">
        <v>1.94</v>
      </c>
      <c r="I135" s="183" t="e">
        <f aca="false">VLOOKUP(B137,[2]HoReCa!$A$1:$Q$1048576,15,0)</f>
        <v>#N/A</v>
      </c>
      <c r="J135" s="96" t="e">
        <f aca="false">F137-I135</f>
        <v>#N/A</v>
      </c>
      <c r="K135" s="183" t="e">
        <f aca="false">VLOOKUP(B137,[4]МФС!$C$1:$G$1048576,5,0)</f>
        <v>#N/A</v>
      </c>
      <c r="L135" s="183" t="e">
        <f aca="false">I135-K135</f>
        <v>#N/A</v>
      </c>
    </row>
    <row r="136" customFormat="false" ht="15" hidden="false" customHeight="false" outlineLevel="0" collapsed="false">
      <c r="A136" s="184" t="n">
        <v>1.95</v>
      </c>
      <c r="I136" s="183" t="e">
        <f aca="false">VLOOKUP(B138,[2]HoReCa!$A$1:$Q$1048576,15,0)</f>
        <v>#N/A</v>
      </c>
      <c r="J136" s="96" t="e">
        <f aca="false">F138-I136</f>
        <v>#N/A</v>
      </c>
      <c r="K136" s="183" t="e">
        <f aca="false">VLOOKUP(B138,[4]МФС!$C$1:$G$1048576,5,0)</f>
        <v>#N/A</v>
      </c>
      <c r="L136" s="183" t="e">
        <f aca="false">I136-K136</f>
        <v>#N/A</v>
      </c>
    </row>
    <row r="137" customFormat="false" ht="15" hidden="false" customHeight="false" outlineLevel="0" collapsed="false">
      <c r="A137" s="184" t="n">
        <v>1.96</v>
      </c>
      <c r="I137" s="183" t="e">
        <f aca="false">VLOOKUP(B139,[2]HoReCa!$A$1:$Q$1048576,15,0)</f>
        <v>#N/A</v>
      </c>
      <c r="J137" s="96" t="e">
        <f aca="false">F139-I137</f>
        <v>#N/A</v>
      </c>
      <c r="K137" s="183" t="e">
        <f aca="false">VLOOKUP(B139,[4]МФС!$C$1:$G$1048576,5,0)</f>
        <v>#N/A</v>
      </c>
      <c r="L137" s="183" t="e">
        <f aca="false">I137-K137</f>
        <v>#N/A</v>
      </c>
    </row>
    <row r="138" customFormat="false" ht="15" hidden="false" customHeight="false" outlineLevel="0" collapsed="false">
      <c r="A138" s="184" t="n">
        <v>1.97</v>
      </c>
      <c r="I138" s="183" t="e">
        <f aca="false">VLOOKUP(B140,[2]HoReCa!$A$1:$Q$1048576,15,0)</f>
        <v>#N/A</v>
      </c>
      <c r="J138" s="96" t="e">
        <f aca="false">F140-I138</f>
        <v>#N/A</v>
      </c>
      <c r="K138" s="183" t="e">
        <f aca="false">VLOOKUP(B140,[4]МФС!$C$1:$G$1048576,5,0)</f>
        <v>#N/A</v>
      </c>
      <c r="L138" s="183" t="e">
        <f aca="false">I138-K138</f>
        <v>#N/A</v>
      </c>
    </row>
    <row r="139" customFormat="false" ht="15" hidden="false" customHeight="false" outlineLevel="0" collapsed="false">
      <c r="A139" s="184" t="n">
        <v>1.98</v>
      </c>
      <c r="I139" s="183" t="e">
        <f aca="false">VLOOKUP(B141,[2]HoReCa!$A$1:$Q$1048576,15,0)</f>
        <v>#N/A</v>
      </c>
      <c r="J139" s="96" t="e">
        <f aca="false">F141-I139</f>
        <v>#N/A</v>
      </c>
      <c r="K139" s="183" t="e">
        <f aca="false">VLOOKUP(B141,[4]МФС!$C$1:$G$1048576,5,0)</f>
        <v>#N/A</v>
      </c>
      <c r="L139" s="183" t="e">
        <f aca="false">I139-K139</f>
        <v>#N/A</v>
      </c>
    </row>
    <row r="140" customFormat="false" ht="15" hidden="false" customHeight="false" outlineLevel="0" collapsed="false">
      <c r="A140" s="184" t="n">
        <v>1.99</v>
      </c>
      <c r="I140" s="183" t="e">
        <f aca="false">VLOOKUP(B142,[2]HoReCa!$A$1:$Q$1048576,15,0)</f>
        <v>#N/A</v>
      </c>
      <c r="J140" s="96" t="e">
        <f aca="false">F142-I140</f>
        <v>#N/A</v>
      </c>
      <c r="K140" s="183" t="e">
        <f aca="false">VLOOKUP(B142,[4]МФС!$C$1:$G$1048576,5,0)</f>
        <v>#N/A</v>
      </c>
      <c r="L140" s="183" t="e">
        <f aca="false">I140-K140</f>
        <v>#N/A</v>
      </c>
    </row>
    <row r="141" customFormat="false" ht="15" hidden="false" customHeight="false" outlineLevel="0" collapsed="false">
      <c r="A141" s="184" t="n">
        <v>2</v>
      </c>
      <c r="I141" s="183" t="e">
        <f aca="false">VLOOKUP(B143,[2]HoReCa!$A$1:$Q$1048576,15,0)</f>
        <v>#N/A</v>
      </c>
      <c r="J141" s="96" t="e">
        <f aca="false">F143-I141</f>
        <v>#N/A</v>
      </c>
      <c r="K141" s="183" t="e">
        <f aca="false">VLOOKUP(B143,[4]МФС!$C$1:$G$1048576,5,0)</f>
        <v>#N/A</v>
      </c>
      <c r="L141" s="183" t="e">
        <f aca="false">I141-K141</f>
        <v>#N/A</v>
      </c>
    </row>
    <row r="142" customFormat="false" ht="15" hidden="false" customHeight="false" outlineLevel="0" collapsed="false">
      <c r="A142" s="184" t="n">
        <v>2.01</v>
      </c>
      <c r="I142" s="183" t="e">
        <f aca="false">VLOOKUP(B144,[2]HoReCa!$A$1:$Q$1048576,15,0)</f>
        <v>#N/A</v>
      </c>
      <c r="J142" s="96" t="e">
        <f aca="false">F144-I142</f>
        <v>#N/A</v>
      </c>
      <c r="K142" s="183" t="e">
        <f aca="false">VLOOKUP(B144,[4]МФС!$C$1:$G$1048576,5,0)</f>
        <v>#N/A</v>
      </c>
      <c r="L142" s="183" t="e">
        <f aca="false">I142-K142</f>
        <v>#N/A</v>
      </c>
    </row>
    <row r="143" customFormat="false" ht="15" hidden="false" customHeight="false" outlineLevel="0" collapsed="false">
      <c r="A143" s="184" t="n">
        <v>2.02</v>
      </c>
      <c r="I143" s="183" t="e">
        <f aca="false">VLOOKUP(B145,[2]HoReCa!$A$1:$Q$1048576,15,0)</f>
        <v>#N/A</v>
      </c>
      <c r="J143" s="96" t="e">
        <f aca="false">F145-I143</f>
        <v>#N/A</v>
      </c>
      <c r="K143" s="183" t="e">
        <f aca="false">VLOOKUP(B145,[4]МФС!$C$1:$G$1048576,5,0)</f>
        <v>#N/A</v>
      </c>
      <c r="L143" s="183" t="e">
        <f aca="false">I143-K143</f>
        <v>#N/A</v>
      </c>
    </row>
    <row r="144" customFormat="false" ht="15" hidden="false" customHeight="false" outlineLevel="0" collapsed="false">
      <c r="A144" s="184" t="n">
        <v>2.03</v>
      </c>
      <c r="I144" s="183" t="e">
        <f aca="false">VLOOKUP(B146,[2]HoReCa!$A$1:$Q$1048576,15,0)</f>
        <v>#N/A</v>
      </c>
      <c r="J144" s="96" t="e">
        <f aca="false">F146-I144</f>
        <v>#N/A</v>
      </c>
      <c r="K144" s="183" t="e">
        <f aca="false">VLOOKUP(B146,[4]МФС!$C$1:$G$1048576,5,0)</f>
        <v>#N/A</v>
      </c>
      <c r="L144" s="183" t="e">
        <f aca="false">I144-K144</f>
        <v>#N/A</v>
      </c>
    </row>
    <row r="145" customFormat="false" ht="15" hidden="false" customHeight="false" outlineLevel="0" collapsed="false">
      <c r="A145" s="184" t="n">
        <v>2.04</v>
      </c>
      <c r="I145" s="183" t="e">
        <f aca="false">VLOOKUP(B147,[2]HoReCa!$A$1:$Q$1048576,15,0)</f>
        <v>#N/A</v>
      </c>
      <c r="J145" s="96" t="e">
        <f aca="false">F147-I145</f>
        <v>#N/A</v>
      </c>
      <c r="K145" s="183" t="e">
        <f aca="false">VLOOKUP(B147,[4]МФС!$C$1:$G$1048576,5,0)</f>
        <v>#N/A</v>
      </c>
      <c r="L145" s="183" t="e">
        <f aca="false">I145-K145</f>
        <v>#N/A</v>
      </c>
    </row>
    <row r="146" customFormat="false" ht="15" hidden="false" customHeight="false" outlineLevel="0" collapsed="false">
      <c r="A146" s="184" t="n">
        <v>2.05</v>
      </c>
      <c r="I146" s="183" t="e">
        <f aca="false">VLOOKUP(B148,[2]HoReCa!$A$1:$Q$1048576,15,0)</f>
        <v>#N/A</v>
      </c>
      <c r="J146" s="96" t="e">
        <f aca="false">F148-I146</f>
        <v>#N/A</v>
      </c>
      <c r="K146" s="183" t="e">
        <f aca="false">VLOOKUP(B148,[4]МФС!$C$1:$G$1048576,5,0)</f>
        <v>#N/A</v>
      </c>
      <c r="L146" s="183" t="e">
        <f aca="false">I146-K146</f>
        <v>#N/A</v>
      </c>
    </row>
    <row r="147" customFormat="false" ht="15" hidden="false" customHeight="false" outlineLevel="0" collapsed="false">
      <c r="A147" s="184" t="n">
        <v>2.06</v>
      </c>
      <c r="I147" s="183" t="e">
        <f aca="false">VLOOKUP(B149,[2]HoReCa!$A$1:$Q$1048576,15,0)</f>
        <v>#N/A</v>
      </c>
      <c r="J147" s="96" t="e">
        <f aca="false">F149-I147</f>
        <v>#N/A</v>
      </c>
      <c r="K147" s="183" t="e">
        <f aca="false">VLOOKUP(B149,[4]МФС!$C$1:$G$1048576,5,0)</f>
        <v>#N/A</v>
      </c>
      <c r="L147" s="183" t="e">
        <f aca="false">I147-K147</f>
        <v>#N/A</v>
      </c>
    </row>
    <row r="148" customFormat="false" ht="15" hidden="false" customHeight="false" outlineLevel="0" collapsed="false">
      <c r="A148" s="184" t="n">
        <v>2.07</v>
      </c>
      <c r="I148" s="183" t="e">
        <f aca="false">VLOOKUP(B150,[2]HoReCa!$A$1:$Q$1048576,15,0)</f>
        <v>#N/A</v>
      </c>
      <c r="J148" s="96" t="e">
        <f aca="false">F150-I148</f>
        <v>#N/A</v>
      </c>
      <c r="K148" s="183" t="e">
        <f aca="false">VLOOKUP(B150,[4]МФС!$C$1:$G$1048576,5,0)</f>
        <v>#N/A</v>
      </c>
      <c r="L148" s="183" t="e">
        <f aca="false">I148-K148</f>
        <v>#N/A</v>
      </c>
    </row>
    <row r="149" customFormat="false" ht="15" hidden="false" customHeight="false" outlineLevel="0" collapsed="false">
      <c r="A149" s="184" t="n">
        <v>2.08</v>
      </c>
      <c r="I149" s="183" t="e">
        <f aca="false">VLOOKUP(B151,[2]HoReCa!$A$1:$Q$1048576,15,0)</f>
        <v>#N/A</v>
      </c>
      <c r="J149" s="96" t="e">
        <f aca="false">F151-I149</f>
        <v>#N/A</v>
      </c>
      <c r="K149" s="183" t="e">
        <f aca="false">VLOOKUP(B151,[4]МФС!$C$1:$G$1048576,5,0)</f>
        <v>#N/A</v>
      </c>
      <c r="L149" s="183" t="e">
        <f aca="false">I149-K149</f>
        <v>#N/A</v>
      </c>
    </row>
    <row r="150" customFormat="false" ht="15" hidden="false" customHeight="false" outlineLevel="0" collapsed="false">
      <c r="A150" s="184" t="n">
        <v>2.09</v>
      </c>
      <c r="I150" s="183" t="e">
        <f aca="false">VLOOKUP(B152,[2]HoReCa!$A$1:$Q$1048576,15,0)</f>
        <v>#N/A</v>
      </c>
      <c r="J150" s="96" t="e">
        <f aca="false">F152-I150</f>
        <v>#N/A</v>
      </c>
      <c r="K150" s="183" t="e">
        <f aca="false">VLOOKUP(B152,[4]МФС!$C$1:$G$1048576,5,0)</f>
        <v>#N/A</v>
      </c>
      <c r="L150" s="183" t="e">
        <f aca="false">I150-K150</f>
        <v>#N/A</v>
      </c>
    </row>
    <row r="151" customFormat="false" ht="15" hidden="false" customHeight="false" outlineLevel="0" collapsed="false">
      <c r="A151" s="184" t="n">
        <v>2.1</v>
      </c>
      <c r="I151" s="183" t="e">
        <f aca="false">VLOOKUP(B153,[2]HoReCa!$A$1:$Q$1048576,15,0)</f>
        <v>#N/A</v>
      </c>
      <c r="J151" s="96" t="e">
        <f aca="false">F153-I151</f>
        <v>#N/A</v>
      </c>
      <c r="K151" s="183" t="e">
        <f aca="false">VLOOKUP(B153,[4]МФС!$C$1:$G$1048576,5,0)</f>
        <v>#N/A</v>
      </c>
      <c r="L151" s="183" t="e">
        <f aca="false">I151-K151</f>
        <v>#N/A</v>
      </c>
    </row>
    <row r="152" customFormat="false" ht="15" hidden="false" customHeight="false" outlineLevel="0" collapsed="false">
      <c r="A152" s="184" t="n">
        <v>2.11</v>
      </c>
      <c r="I152" s="183" t="e">
        <f aca="false">VLOOKUP(B154,[2]HoReCa!$A$1:$Q$1048576,15,0)</f>
        <v>#N/A</v>
      </c>
      <c r="J152" s="96" t="e">
        <f aca="false">F154-I152</f>
        <v>#N/A</v>
      </c>
      <c r="K152" s="183" t="e">
        <f aca="false">VLOOKUP(B154,[4]МФС!$C$1:$G$1048576,5,0)</f>
        <v>#N/A</v>
      </c>
      <c r="L152" s="183" t="e">
        <f aca="false">I152-K152</f>
        <v>#N/A</v>
      </c>
    </row>
    <row r="153" customFormat="false" ht="15" hidden="false" customHeight="false" outlineLevel="0" collapsed="false">
      <c r="A153" s="184" t="n">
        <v>2.12</v>
      </c>
      <c r="I153" s="183" t="e">
        <f aca="false">VLOOKUP(B155,[2]HoReCa!$A$1:$Q$1048576,15,0)</f>
        <v>#N/A</v>
      </c>
      <c r="J153" s="96" t="e">
        <f aca="false">F155-I153</f>
        <v>#N/A</v>
      </c>
      <c r="K153" s="183" t="e">
        <f aca="false">VLOOKUP(B155,[4]МФС!$C$1:$G$1048576,5,0)</f>
        <v>#N/A</v>
      </c>
      <c r="L153" s="183" t="e">
        <f aca="false">I153-K153</f>
        <v>#N/A</v>
      </c>
    </row>
    <row r="154" customFormat="false" ht="15" hidden="false" customHeight="false" outlineLevel="0" collapsed="false">
      <c r="A154" s="184" t="n">
        <v>2.13</v>
      </c>
      <c r="I154" s="183" t="e">
        <f aca="false">VLOOKUP(B156,[2]HoReCa!$A$1:$Q$1048576,15,0)</f>
        <v>#N/A</v>
      </c>
      <c r="J154" s="96" t="e">
        <f aca="false">F156-I154</f>
        <v>#N/A</v>
      </c>
      <c r="K154" s="183" t="e">
        <f aca="false">VLOOKUP(B156,[4]МФС!$C$1:$G$1048576,5,0)</f>
        <v>#N/A</v>
      </c>
      <c r="L154" s="183" t="e">
        <f aca="false">I154-K154</f>
        <v>#N/A</v>
      </c>
    </row>
    <row r="155" customFormat="false" ht="15" hidden="false" customHeight="false" outlineLevel="0" collapsed="false">
      <c r="A155" s="184" t="n">
        <v>2.14</v>
      </c>
      <c r="I155" s="183" t="e">
        <f aca="false">VLOOKUP(B157,[2]HoReCa!$A$1:$Q$1048576,15,0)</f>
        <v>#N/A</v>
      </c>
      <c r="J155" s="96" t="e">
        <f aca="false">F157-I155</f>
        <v>#N/A</v>
      </c>
      <c r="K155" s="183" t="e">
        <f aca="false">VLOOKUP(B157,[4]МФС!$C$1:$G$1048576,5,0)</f>
        <v>#N/A</v>
      </c>
      <c r="L155" s="183" t="e">
        <f aca="false">I155-K155</f>
        <v>#N/A</v>
      </c>
    </row>
    <row r="156" customFormat="false" ht="15" hidden="false" customHeight="false" outlineLevel="0" collapsed="false">
      <c r="A156" s="184" t="n">
        <v>2.15</v>
      </c>
      <c r="I156" s="183" t="e">
        <f aca="false">VLOOKUP(B158,[2]HoReCa!$A$1:$Q$1048576,15,0)</f>
        <v>#N/A</v>
      </c>
      <c r="J156" s="96" t="e">
        <f aca="false">F158-I156</f>
        <v>#N/A</v>
      </c>
      <c r="K156" s="183" t="e">
        <f aca="false">VLOOKUP(B158,[4]МФС!$C$1:$G$1048576,5,0)</f>
        <v>#N/A</v>
      </c>
      <c r="L156" s="183" t="e">
        <f aca="false">I156-K156</f>
        <v>#N/A</v>
      </c>
    </row>
    <row r="157" customFormat="false" ht="15" hidden="false" customHeight="false" outlineLevel="0" collapsed="false">
      <c r="A157" s="184" t="n">
        <v>2.16</v>
      </c>
      <c r="I157" s="183" t="e">
        <f aca="false">VLOOKUP(B159,[2]HoReCa!$A$1:$Q$1048576,15,0)</f>
        <v>#N/A</v>
      </c>
      <c r="J157" s="96" t="e">
        <f aca="false">F159-I157</f>
        <v>#N/A</v>
      </c>
      <c r="K157" s="183" t="e">
        <f aca="false">VLOOKUP(B159,[4]МФС!$C$1:$G$1048576,5,0)</f>
        <v>#N/A</v>
      </c>
      <c r="L157" s="183" t="e">
        <f aca="false">I157-K157</f>
        <v>#N/A</v>
      </c>
    </row>
    <row r="158" customFormat="false" ht="15" hidden="false" customHeight="false" outlineLevel="0" collapsed="false">
      <c r="A158" s="184" t="n">
        <v>2.17</v>
      </c>
      <c r="I158" s="183" t="e">
        <f aca="false">VLOOKUP(B160,[2]HoReCa!$A$1:$Q$1048576,15,0)</f>
        <v>#N/A</v>
      </c>
      <c r="J158" s="96" t="e">
        <f aca="false">F160-I158</f>
        <v>#N/A</v>
      </c>
      <c r="K158" s="183" t="e">
        <f aca="false">VLOOKUP(B160,[4]МФС!$C$1:$G$1048576,5,0)</f>
        <v>#N/A</v>
      </c>
      <c r="L158" s="183" t="e">
        <f aca="false">I158-K158</f>
        <v>#N/A</v>
      </c>
    </row>
    <row r="159" customFormat="false" ht="15" hidden="false" customHeight="false" outlineLevel="0" collapsed="false">
      <c r="A159" s="184" t="n">
        <v>2.18</v>
      </c>
      <c r="I159" s="183" t="e">
        <f aca="false">VLOOKUP(B161,[2]HoReCa!$A$1:$Q$1048576,15,0)</f>
        <v>#N/A</v>
      </c>
      <c r="J159" s="96" t="e">
        <f aca="false">F161-I159</f>
        <v>#N/A</v>
      </c>
      <c r="K159" s="183" t="e">
        <f aca="false">VLOOKUP(B161,[4]МФС!$C$1:$G$1048576,5,0)</f>
        <v>#N/A</v>
      </c>
      <c r="L159" s="183" t="e">
        <f aca="false">I159-K159</f>
        <v>#N/A</v>
      </c>
    </row>
    <row r="160" customFormat="false" ht="15" hidden="false" customHeight="false" outlineLevel="0" collapsed="false">
      <c r="A160" s="184" t="n">
        <v>2.19</v>
      </c>
      <c r="I160" s="183" t="e">
        <f aca="false">VLOOKUP(B162,[2]HoReCa!$A$1:$Q$1048576,15,0)</f>
        <v>#N/A</v>
      </c>
      <c r="J160" s="96" t="e">
        <f aca="false">F162-I160</f>
        <v>#N/A</v>
      </c>
      <c r="K160" s="183" t="e">
        <f aca="false">VLOOKUP(B162,[4]МФС!$C$1:$G$1048576,5,0)</f>
        <v>#N/A</v>
      </c>
      <c r="L160" s="183" t="e">
        <f aca="false">I160-K160</f>
        <v>#N/A</v>
      </c>
    </row>
    <row r="161" customFormat="false" ht="15" hidden="false" customHeight="false" outlineLevel="0" collapsed="false">
      <c r="A161" s="184" t="n">
        <v>2.2</v>
      </c>
      <c r="I161" s="183" t="e">
        <f aca="false">VLOOKUP(B163,[2]HoReCa!$A$1:$Q$1048576,15,0)</f>
        <v>#N/A</v>
      </c>
      <c r="J161" s="96" t="e">
        <f aca="false">F163-I161</f>
        <v>#N/A</v>
      </c>
      <c r="K161" s="183" t="e">
        <f aca="false">VLOOKUP(B163,[4]МФС!$C$1:$G$1048576,5,0)</f>
        <v>#N/A</v>
      </c>
      <c r="L161" s="183" t="e">
        <f aca="false">I161-K161</f>
        <v>#N/A</v>
      </c>
    </row>
    <row r="162" customFormat="false" ht="15" hidden="false" customHeight="false" outlineLevel="0" collapsed="false">
      <c r="A162" s="184" t="n">
        <v>2.21</v>
      </c>
      <c r="I162" s="183" t="e">
        <f aca="false">VLOOKUP(B164,[2]HoReCa!$A$1:$Q$1048576,15,0)</f>
        <v>#N/A</v>
      </c>
      <c r="J162" s="96" t="e">
        <f aca="false">F164-I162</f>
        <v>#N/A</v>
      </c>
      <c r="K162" s="183" t="e">
        <f aca="false">VLOOKUP(B164,[4]МФС!$C$1:$G$1048576,5,0)</f>
        <v>#N/A</v>
      </c>
      <c r="L162" s="183" t="e">
        <f aca="false">I162-K162</f>
        <v>#N/A</v>
      </c>
    </row>
    <row r="163" customFormat="false" ht="15" hidden="false" customHeight="false" outlineLevel="0" collapsed="false">
      <c r="A163" s="184" t="n">
        <v>2.22</v>
      </c>
      <c r="I163" s="183" t="e">
        <f aca="false">VLOOKUP(B165,[2]HoReCa!$A$1:$Q$1048576,15,0)</f>
        <v>#N/A</v>
      </c>
      <c r="J163" s="96" t="e">
        <f aca="false">F165-I163</f>
        <v>#N/A</v>
      </c>
      <c r="K163" s="183" t="e">
        <f aca="false">VLOOKUP(B165,[4]МФС!$C$1:$G$1048576,5,0)</f>
        <v>#N/A</v>
      </c>
      <c r="L163" s="183" t="e">
        <f aca="false">I163-K163</f>
        <v>#N/A</v>
      </c>
    </row>
    <row r="164" customFormat="false" ht="15" hidden="false" customHeight="false" outlineLevel="0" collapsed="false">
      <c r="A164" s="184" t="n">
        <v>2.23</v>
      </c>
      <c r="I164" s="183" t="e">
        <f aca="false">VLOOKUP(B166,[2]HoReCa!$A$1:$Q$1048576,15,0)</f>
        <v>#N/A</v>
      </c>
      <c r="J164" s="96" t="e">
        <f aca="false">F166-I164</f>
        <v>#N/A</v>
      </c>
      <c r="K164" s="183" t="e">
        <f aca="false">VLOOKUP(B166,[4]МФС!$C$1:$G$1048576,5,0)</f>
        <v>#N/A</v>
      </c>
      <c r="L164" s="183" t="e">
        <f aca="false">I164-K164</f>
        <v>#N/A</v>
      </c>
    </row>
    <row r="165" customFormat="false" ht="15" hidden="false" customHeight="false" outlineLevel="0" collapsed="false">
      <c r="A165" s="184" t="n">
        <v>2.24</v>
      </c>
      <c r="I165" s="183" t="e">
        <f aca="false">VLOOKUP(B167,[2]HoReCa!$A$1:$Q$1048576,15,0)</f>
        <v>#N/A</v>
      </c>
      <c r="J165" s="96" t="e">
        <f aca="false">F167-I165</f>
        <v>#N/A</v>
      </c>
      <c r="K165" s="183" t="e">
        <f aca="false">VLOOKUP(B167,[4]МФС!$C$1:$G$1048576,5,0)</f>
        <v>#N/A</v>
      </c>
      <c r="L165" s="183" t="e">
        <f aca="false">I165-K165</f>
        <v>#N/A</v>
      </c>
    </row>
    <row r="166" customFormat="false" ht="15" hidden="false" customHeight="false" outlineLevel="0" collapsed="false">
      <c r="A166" s="184" t="n">
        <v>2.25</v>
      </c>
      <c r="I166" s="183" t="e">
        <f aca="false">VLOOKUP(B168,[2]HoReCa!$A$1:$Q$1048576,15,0)</f>
        <v>#N/A</v>
      </c>
      <c r="J166" s="96" t="e">
        <f aca="false">F168-I166</f>
        <v>#N/A</v>
      </c>
      <c r="K166" s="183" t="e">
        <f aca="false">VLOOKUP(B168,[4]МФС!$C$1:$G$1048576,5,0)</f>
        <v>#N/A</v>
      </c>
      <c r="L166" s="183" t="e">
        <f aca="false">I166-K166</f>
        <v>#N/A</v>
      </c>
    </row>
    <row r="167" customFormat="false" ht="15" hidden="false" customHeight="false" outlineLevel="0" collapsed="false">
      <c r="A167" s="184" t="n">
        <v>2.26</v>
      </c>
      <c r="I167" s="183" t="e">
        <f aca="false">VLOOKUP(B169,[2]HoReCa!$A$1:$Q$1048576,15,0)</f>
        <v>#N/A</v>
      </c>
      <c r="J167" s="96" t="e">
        <f aca="false">F169-I167</f>
        <v>#N/A</v>
      </c>
      <c r="K167" s="183" t="e">
        <f aca="false">VLOOKUP(B169,[4]МФС!$C$1:$G$1048576,5,0)</f>
        <v>#N/A</v>
      </c>
      <c r="L167" s="183" t="e">
        <f aca="false">I167-K167</f>
        <v>#N/A</v>
      </c>
    </row>
    <row r="168" customFormat="false" ht="15" hidden="false" customHeight="false" outlineLevel="0" collapsed="false">
      <c r="A168" s="184" t="n">
        <v>2.27</v>
      </c>
      <c r="I168" s="183" t="e">
        <f aca="false">VLOOKUP(B170,[2]HoReCa!$A$1:$Q$1048576,15,0)</f>
        <v>#N/A</v>
      </c>
      <c r="J168" s="96" t="e">
        <f aca="false">F170-I168</f>
        <v>#N/A</v>
      </c>
      <c r="K168" s="183" t="e">
        <f aca="false">VLOOKUP(B170,[4]МФС!$C$1:$G$1048576,5,0)</f>
        <v>#N/A</v>
      </c>
      <c r="L168" s="183" t="e">
        <f aca="false">I168-K168</f>
        <v>#N/A</v>
      </c>
    </row>
    <row r="169" customFormat="false" ht="15" hidden="false" customHeight="false" outlineLevel="0" collapsed="false">
      <c r="A169" s="184" t="n">
        <v>2.28</v>
      </c>
      <c r="I169" s="183" t="e">
        <f aca="false">VLOOKUP(B171,[2]HoReCa!$A$1:$Q$1048576,15,0)</f>
        <v>#N/A</v>
      </c>
      <c r="J169" s="96" t="e">
        <f aca="false">F171-I169</f>
        <v>#N/A</v>
      </c>
      <c r="K169" s="183" t="e">
        <f aca="false">VLOOKUP(B171,[4]МФС!$C$1:$G$1048576,5,0)</f>
        <v>#N/A</v>
      </c>
      <c r="L169" s="183" t="e">
        <f aca="false">I169-K169</f>
        <v>#N/A</v>
      </c>
    </row>
    <row r="170" customFormat="false" ht="15" hidden="false" customHeight="false" outlineLevel="0" collapsed="false">
      <c r="A170" s="184" t="n">
        <v>2.29</v>
      </c>
      <c r="I170" s="183" t="e">
        <f aca="false">VLOOKUP(B172,[2]HoReCa!$A$1:$Q$1048576,15,0)</f>
        <v>#N/A</v>
      </c>
      <c r="J170" s="96" t="e">
        <f aca="false">F172-I170</f>
        <v>#N/A</v>
      </c>
      <c r="K170" s="183" t="e">
        <f aca="false">VLOOKUP(B172,[4]МФС!$C$1:$G$1048576,5,0)</f>
        <v>#N/A</v>
      </c>
      <c r="L170" s="183" t="e">
        <f aca="false">I170-K170</f>
        <v>#N/A</v>
      </c>
    </row>
    <row r="171" customFormat="false" ht="15" hidden="false" customHeight="false" outlineLevel="0" collapsed="false">
      <c r="A171" s="184" t="n">
        <v>2.3</v>
      </c>
      <c r="I171" s="183" t="e">
        <f aca="false">VLOOKUP(B173,[2]HoReCa!$A$1:$Q$1048576,15,0)</f>
        <v>#N/A</v>
      </c>
      <c r="J171" s="96" t="e">
        <f aca="false">F173-I171</f>
        <v>#N/A</v>
      </c>
      <c r="K171" s="183" t="e">
        <f aca="false">VLOOKUP(B173,[4]МФС!$C$1:$G$1048576,5,0)</f>
        <v>#N/A</v>
      </c>
      <c r="L171" s="183" t="e">
        <f aca="false">I171-K171</f>
        <v>#N/A</v>
      </c>
    </row>
    <row r="172" customFormat="false" ht="15" hidden="false" customHeight="false" outlineLevel="0" collapsed="false">
      <c r="A172" s="184" t="n">
        <v>2.31</v>
      </c>
      <c r="I172" s="183" t="e">
        <f aca="false">VLOOKUP(B174,[2]HoReCa!$A$1:$Q$1048576,15,0)</f>
        <v>#N/A</v>
      </c>
      <c r="J172" s="96" t="e">
        <f aca="false">F174-I172</f>
        <v>#N/A</v>
      </c>
      <c r="K172" s="183" t="e">
        <f aca="false">VLOOKUP(B174,[4]МФС!$C$1:$G$1048576,5,0)</f>
        <v>#N/A</v>
      </c>
      <c r="L172" s="183" t="e">
        <f aca="false">I172-K172</f>
        <v>#N/A</v>
      </c>
    </row>
    <row r="173" customFormat="false" ht="15" hidden="false" customHeight="false" outlineLevel="0" collapsed="false">
      <c r="A173" s="184" t="n">
        <v>2.32</v>
      </c>
      <c r="I173" s="183" t="e">
        <f aca="false">VLOOKUP(B175,[2]HoReCa!$A$1:$Q$1048576,15,0)</f>
        <v>#N/A</v>
      </c>
      <c r="J173" s="96" t="e">
        <f aca="false">F175-I173</f>
        <v>#N/A</v>
      </c>
      <c r="K173" s="183" t="e">
        <f aca="false">VLOOKUP(B175,[4]МФС!$C$1:$G$1048576,5,0)</f>
        <v>#N/A</v>
      </c>
      <c r="L173" s="183" t="e">
        <f aca="false">I173-K173</f>
        <v>#N/A</v>
      </c>
    </row>
    <row r="174" customFormat="false" ht="15" hidden="false" customHeight="false" outlineLevel="0" collapsed="false">
      <c r="A174" s="184" t="n">
        <v>2.33</v>
      </c>
      <c r="I174" s="183" t="e">
        <f aca="false">VLOOKUP(B176,[2]HoReCa!$A$1:$Q$1048576,15,0)</f>
        <v>#N/A</v>
      </c>
      <c r="J174" s="96" t="e">
        <f aca="false">F176-I174</f>
        <v>#N/A</v>
      </c>
      <c r="K174" s="183" t="e">
        <f aca="false">VLOOKUP(B176,[4]МФС!$C$1:$G$1048576,5,0)</f>
        <v>#N/A</v>
      </c>
      <c r="L174" s="183" t="e">
        <f aca="false">I174-K174</f>
        <v>#N/A</v>
      </c>
    </row>
    <row r="175" customFormat="false" ht="15" hidden="false" customHeight="false" outlineLevel="0" collapsed="false">
      <c r="A175" s="184" t="n">
        <v>2.34</v>
      </c>
      <c r="I175" s="183" t="e">
        <f aca="false">VLOOKUP(B177,[2]HoReCa!$A$1:$Q$1048576,15,0)</f>
        <v>#N/A</v>
      </c>
      <c r="J175" s="96" t="e">
        <f aca="false">F177-I175</f>
        <v>#N/A</v>
      </c>
      <c r="K175" s="183" t="e">
        <f aca="false">VLOOKUP(B177,[4]МФС!$C$1:$G$1048576,5,0)</f>
        <v>#N/A</v>
      </c>
      <c r="L175" s="183" t="e">
        <f aca="false">I175-K175</f>
        <v>#N/A</v>
      </c>
    </row>
    <row r="176" customFormat="false" ht="15" hidden="false" customHeight="false" outlineLevel="0" collapsed="false">
      <c r="A176" s="184" t="n">
        <v>2.35</v>
      </c>
      <c r="I176" s="183" t="e">
        <f aca="false">VLOOKUP(B178,[2]HoReCa!$A$1:$Q$1048576,15,0)</f>
        <v>#N/A</v>
      </c>
      <c r="J176" s="96" t="e">
        <f aca="false">F178-I176</f>
        <v>#N/A</v>
      </c>
      <c r="K176" s="183" t="e">
        <f aca="false">VLOOKUP(B178,[4]МФС!$C$1:$G$1048576,5,0)</f>
        <v>#N/A</v>
      </c>
      <c r="L176" s="183" t="e">
        <f aca="false">I176-K176</f>
        <v>#N/A</v>
      </c>
    </row>
    <row r="177" customFormat="false" ht="15" hidden="false" customHeight="false" outlineLevel="0" collapsed="false">
      <c r="A177" s="184" t="n">
        <v>2.36</v>
      </c>
      <c r="I177" s="183" t="e">
        <f aca="false">VLOOKUP(B179,[2]HoReCa!$A$1:$Q$1048576,15,0)</f>
        <v>#N/A</v>
      </c>
      <c r="J177" s="96" t="e">
        <f aca="false">F179-I177</f>
        <v>#N/A</v>
      </c>
      <c r="K177" s="183" t="e">
        <f aca="false">VLOOKUP(B179,[4]МФС!$C$1:$G$1048576,5,0)</f>
        <v>#N/A</v>
      </c>
      <c r="L177" s="183" t="e">
        <f aca="false">I177-K177</f>
        <v>#N/A</v>
      </c>
    </row>
    <row r="178" customFormat="false" ht="15" hidden="false" customHeight="false" outlineLevel="0" collapsed="false">
      <c r="A178" s="184" t="n">
        <v>2.37</v>
      </c>
      <c r="I178" s="183" t="e">
        <f aca="false">VLOOKUP(B180,[2]HoReCa!$A$1:$Q$1048576,15,0)</f>
        <v>#N/A</v>
      </c>
      <c r="J178" s="96" t="e">
        <f aca="false">F180-I178</f>
        <v>#N/A</v>
      </c>
      <c r="K178" s="183" t="e">
        <f aca="false">VLOOKUP(B180,[4]МФС!$C$1:$G$1048576,5,0)</f>
        <v>#N/A</v>
      </c>
      <c r="L178" s="183" t="e">
        <f aca="false">I178-K178</f>
        <v>#N/A</v>
      </c>
    </row>
    <row r="179" customFormat="false" ht="15" hidden="false" customHeight="false" outlineLevel="0" collapsed="false">
      <c r="A179" s="184" t="n">
        <v>2.38</v>
      </c>
      <c r="I179" s="183" t="e">
        <f aca="false">VLOOKUP(B181,[2]HoReCa!$A$1:$Q$1048576,15,0)</f>
        <v>#N/A</v>
      </c>
      <c r="J179" s="96" t="e">
        <f aca="false">F181-I179</f>
        <v>#N/A</v>
      </c>
      <c r="K179" s="183" t="e">
        <f aca="false">VLOOKUP(B181,[4]МФС!$C$1:$G$1048576,5,0)</f>
        <v>#N/A</v>
      </c>
      <c r="L179" s="183" t="e">
        <f aca="false">I179-K179</f>
        <v>#N/A</v>
      </c>
    </row>
    <row r="180" customFormat="false" ht="15" hidden="false" customHeight="false" outlineLevel="0" collapsed="false">
      <c r="A180" s="184" t="n">
        <v>2.39</v>
      </c>
      <c r="I180" s="183" t="e">
        <f aca="false">VLOOKUP(B182,[2]HoReCa!$A$1:$Q$1048576,15,0)</f>
        <v>#N/A</v>
      </c>
      <c r="J180" s="96" t="e">
        <f aca="false">F182-I180</f>
        <v>#N/A</v>
      </c>
      <c r="K180" s="183" t="e">
        <f aca="false">VLOOKUP(B182,[4]МФС!$C$1:$G$1048576,5,0)</f>
        <v>#N/A</v>
      </c>
      <c r="L180" s="183" t="e">
        <f aca="false">I180-K180</f>
        <v>#N/A</v>
      </c>
    </row>
    <row r="181" customFormat="false" ht="15" hidden="false" customHeight="false" outlineLevel="0" collapsed="false">
      <c r="A181" s="184" t="n">
        <v>2.4</v>
      </c>
      <c r="I181" s="183" t="e">
        <f aca="false">VLOOKUP(B183,[2]HoReCa!$A$1:$Q$1048576,15,0)</f>
        <v>#N/A</v>
      </c>
      <c r="J181" s="96" t="e">
        <f aca="false">F183-I181</f>
        <v>#N/A</v>
      </c>
      <c r="K181" s="183" t="e">
        <f aca="false">VLOOKUP(B183,[4]МФС!$C$1:$G$1048576,5,0)</f>
        <v>#N/A</v>
      </c>
      <c r="L181" s="183" t="e">
        <f aca="false">I181-K181</f>
        <v>#N/A</v>
      </c>
    </row>
    <row r="182" customFormat="false" ht="15" hidden="false" customHeight="false" outlineLevel="0" collapsed="false">
      <c r="A182" s="184" t="n">
        <v>2.41</v>
      </c>
      <c r="I182" s="183" t="e">
        <f aca="false">VLOOKUP(B184,[2]HoReCa!$A$1:$Q$1048576,15,0)</f>
        <v>#N/A</v>
      </c>
      <c r="J182" s="96" t="e">
        <f aca="false">F184-I182</f>
        <v>#N/A</v>
      </c>
      <c r="K182" s="183" t="e">
        <f aca="false">VLOOKUP(B184,[4]МФС!$C$1:$G$1048576,5,0)</f>
        <v>#N/A</v>
      </c>
      <c r="L182" s="183" t="e">
        <f aca="false">I182-K182</f>
        <v>#N/A</v>
      </c>
    </row>
    <row r="183" customFormat="false" ht="15" hidden="false" customHeight="false" outlineLevel="0" collapsed="false">
      <c r="A183" s="184" t="n">
        <v>2.42</v>
      </c>
      <c r="I183" s="183" t="e">
        <f aca="false">VLOOKUP(B185,[2]HoReCa!$A$1:$Q$1048576,15,0)</f>
        <v>#N/A</v>
      </c>
      <c r="J183" s="96" t="e">
        <f aca="false">F185-I183</f>
        <v>#N/A</v>
      </c>
      <c r="K183" s="183" t="e">
        <f aca="false">VLOOKUP(B185,[4]МФС!$C$1:$G$1048576,5,0)</f>
        <v>#N/A</v>
      </c>
      <c r="L183" s="183" t="e">
        <f aca="false">I183-K183</f>
        <v>#N/A</v>
      </c>
    </row>
    <row r="184" customFormat="false" ht="15" hidden="false" customHeight="false" outlineLevel="0" collapsed="false">
      <c r="A184" s="184" t="n">
        <v>2.43</v>
      </c>
      <c r="I184" s="183" t="e">
        <f aca="false">VLOOKUP(B186,[2]HoReCa!$A$1:$Q$1048576,15,0)</f>
        <v>#N/A</v>
      </c>
      <c r="J184" s="96" t="e">
        <f aca="false">F186-I184</f>
        <v>#N/A</v>
      </c>
      <c r="K184" s="183" t="e">
        <f aca="false">VLOOKUP(B186,[4]МФС!$C$1:$G$1048576,5,0)</f>
        <v>#N/A</v>
      </c>
      <c r="L184" s="183" t="e">
        <f aca="false">I184-K184</f>
        <v>#N/A</v>
      </c>
    </row>
    <row r="185" customFormat="false" ht="15" hidden="false" customHeight="false" outlineLevel="0" collapsed="false">
      <c r="A185" s="184" t="n">
        <v>2.44</v>
      </c>
      <c r="I185" s="183" t="e">
        <f aca="false">VLOOKUP(B187,[2]HoReCa!$A$1:$Q$1048576,15,0)</f>
        <v>#N/A</v>
      </c>
      <c r="J185" s="96" t="e">
        <f aca="false">F187-I185</f>
        <v>#N/A</v>
      </c>
      <c r="K185" s="183" t="e">
        <f aca="false">VLOOKUP(B187,[4]МФС!$C$1:$G$1048576,5,0)</f>
        <v>#N/A</v>
      </c>
      <c r="L185" s="183" t="e">
        <f aca="false">I185-K185</f>
        <v>#N/A</v>
      </c>
    </row>
    <row r="186" customFormat="false" ht="15" hidden="false" customHeight="false" outlineLevel="0" collapsed="false">
      <c r="A186" s="184" t="n">
        <v>2.45</v>
      </c>
      <c r="I186" s="183" t="e">
        <f aca="false">VLOOKUP(B188,[2]HoReCa!$A$1:$Q$1048576,15,0)</f>
        <v>#N/A</v>
      </c>
      <c r="J186" s="96" t="e">
        <f aca="false">F188-I186</f>
        <v>#N/A</v>
      </c>
      <c r="K186" s="183" t="e">
        <f aca="false">VLOOKUP(B188,[4]МФС!$C$1:$G$1048576,5,0)</f>
        <v>#N/A</v>
      </c>
      <c r="L186" s="183" t="e">
        <f aca="false">I186-K186</f>
        <v>#N/A</v>
      </c>
    </row>
    <row r="187" customFormat="false" ht="15" hidden="false" customHeight="false" outlineLevel="0" collapsed="false">
      <c r="A187" s="184" t="n">
        <v>2.46</v>
      </c>
      <c r="I187" s="183" t="e">
        <f aca="false">VLOOKUP(B189,[2]HoReCa!$A$1:$Q$1048576,15,0)</f>
        <v>#N/A</v>
      </c>
      <c r="J187" s="96" t="e">
        <f aca="false">F189-I187</f>
        <v>#N/A</v>
      </c>
      <c r="K187" s="183" t="e">
        <f aca="false">VLOOKUP(B189,[4]МФС!$C$1:$G$1048576,5,0)</f>
        <v>#N/A</v>
      </c>
      <c r="L187" s="183" t="e">
        <f aca="false">I187-K187</f>
        <v>#N/A</v>
      </c>
    </row>
    <row r="188" customFormat="false" ht="15" hidden="false" customHeight="false" outlineLevel="0" collapsed="false">
      <c r="A188" s="184" t="n">
        <v>2.47</v>
      </c>
      <c r="I188" s="183" t="e">
        <f aca="false">VLOOKUP(B190,[2]HoReCa!$A$1:$Q$1048576,15,0)</f>
        <v>#N/A</v>
      </c>
      <c r="J188" s="96" t="e">
        <f aca="false">F190-I188</f>
        <v>#N/A</v>
      </c>
      <c r="K188" s="183" t="e">
        <f aca="false">VLOOKUP(B190,[4]МФС!$C$1:$G$1048576,5,0)</f>
        <v>#N/A</v>
      </c>
      <c r="L188" s="183" t="e">
        <f aca="false">I188-K188</f>
        <v>#N/A</v>
      </c>
    </row>
    <row r="189" customFormat="false" ht="15" hidden="false" customHeight="false" outlineLevel="0" collapsed="false">
      <c r="A189" s="184" t="n">
        <v>2.48</v>
      </c>
      <c r="I189" s="183" t="e">
        <f aca="false">VLOOKUP(B191,[2]HoReCa!$A$1:$Q$1048576,15,0)</f>
        <v>#N/A</v>
      </c>
      <c r="J189" s="96" t="e">
        <f aca="false">F191-I189</f>
        <v>#N/A</v>
      </c>
      <c r="K189" s="183" t="e">
        <f aca="false">VLOOKUP(B191,[4]МФС!$C$1:$G$1048576,5,0)</f>
        <v>#N/A</v>
      </c>
      <c r="L189" s="183" t="e">
        <f aca="false">I189-K189</f>
        <v>#N/A</v>
      </c>
    </row>
    <row r="190" customFormat="false" ht="15" hidden="false" customHeight="false" outlineLevel="0" collapsed="false">
      <c r="A190" s="184" t="n">
        <v>2.49</v>
      </c>
      <c r="I190" s="183" t="e">
        <f aca="false">VLOOKUP(B192,[2]HoReCa!$A$1:$Q$1048576,15,0)</f>
        <v>#N/A</v>
      </c>
      <c r="J190" s="96" t="e">
        <f aca="false">F192-I190</f>
        <v>#N/A</v>
      </c>
      <c r="K190" s="183" t="e">
        <f aca="false">VLOOKUP(B192,[4]МФС!$C$1:$G$1048576,5,0)</f>
        <v>#N/A</v>
      </c>
      <c r="L190" s="183" t="e">
        <f aca="false">I190-K190</f>
        <v>#N/A</v>
      </c>
    </row>
    <row r="191" customFormat="false" ht="15" hidden="false" customHeight="false" outlineLevel="0" collapsed="false">
      <c r="A191" s="184" t="n">
        <v>2.5</v>
      </c>
      <c r="I191" s="183" t="e">
        <f aca="false">VLOOKUP(B193,[2]HoReCa!$A$1:$Q$1048576,15,0)</f>
        <v>#N/A</v>
      </c>
      <c r="J191" s="96" t="e">
        <f aca="false">F193-I191</f>
        <v>#N/A</v>
      </c>
      <c r="K191" s="183" t="e">
        <f aca="false">VLOOKUP(B193,[4]МФС!$C$1:$G$1048576,5,0)</f>
        <v>#N/A</v>
      </c>
      <c r="L191" s="183" t="e">
        <f aca="false">I191-K191</f>
        <v>#N/A</v>
      </c>
    </row>
    <row r="192" customFormat="false" ht="15" hidden="false" customHeight="false" outlineLevel="0" collapsed="false">
      <c r="A192" s="184" t="n">
        <v>2.51</v>
      </c>
      <c r="I192" s="183" t="e">
        <f aca="false">VLOOKUP(B194,[2]HoReCa!$A$1:$Q$1048576,15,0)</f>
        <v>#N/A</v>
      </c>
      <c r="J192" s="96" t="e">
        <f aca="false">F194-I192</f>
        <v>#N/A</v>
      </c>
      <c r="K192" s="183" t="e">
        <f aca="false">VLOOKUP(B194,[4]МФС!$C$1:$G$1048576,5,0)</f>
        <v>#N/A</v>
      </c>
      <c r="L192" s="183" t="e">
        <f aca="false">I192-K192</f>
        <v>#N/A</v>
      </c>
    </row>
    <row r="193" customFormat="false" ht="15" hidden="false" customHeight="false" outlineLevel="0" collapsed="false">
      <c r="A193" s="184" t="n">
        <v>2.52</v>
      </c>
      <c r="I193" s="183" t="e">
        <f aca="false">VLOOKUP(B195,[2]HoReCa!$A$1:$Q$1048576,15,0)</f>
        <v>#N/A</v>
      </c>
      <c r="J193" s="96" t="e">
        <f aca="false">F195-I193</f>
        <v>#N/A</v>
      </c>
      <c r="K193" s="183" t="e">
        <f aca="false">VLOOKUP(B195,[4]МФС!$C$1:$G$1048576,5,0)</f>
        <v>#N/A</v>
      </c>
      <c r="L193" s="183" t="e">
        <f aca="false">I193-K193</f>
        <v>#N/A</v>
      </c>
    </row>
    <row r="194" customFormat="false" ht="15" hidden="false" customHeight="false" outlineLevel="0" collapsed="false">
      <c r="A194" s="184" t="n">
        <v>2.53</v>
      </c>
      <c r="I194" s="183" t="e">
        <f aca="false">VLOOKUP(B196,[2]HoReCa!$A$1:$Q$1048576,15,0)</f>
        <v>#N/A</v>
      </c>
      <c r="J194" s="96" t="e">
        <f aca="false">F196-I194</f>
        <v>#N/A</v>
      </c>
      <c r="K194" s="183" t="e">
        <f aca="false">VLOOKUP(B196,[4]МФС!$C$1:$G$1048576,5,0)</f>
        <v>#N/A</v>
      </c>
      <c r="L194" s="183" t="e">
        <f aca="false">I194-K194</f>
        <v>#N/A</v>
      </c>
    </row>
    <row r="195" customFormat="false" ht="15" hidden="false" customHeight="false" outlineLevel="0" collapsed="false">
      <c r="A195" s="184" t="n">
        <v>2.54</v>
      </c>
      <c r="I195" s="183" t="e">
        <f aca="false">VLOOKUP(B197,[2]HoReCa!$A$1:$Q$1048576,15,0)</f>
        <v>#N/A</v>
      </c>
      <c r="J195" s="96" t="e">
        <f aca="false">F197-I195</f>
        <v>#N/A</v>
      </c>
      <c r="K195" s="183" t="e">
        <f aca="false">VLOOKUP(B197,[4]МФС!$C$1:$G$1048576,5,0)</f>
        <v>#N/A</v>
      </c>
      <c r="L195" s="183" t="e">
        <f aca="false">I195-K195</f>
        <v>#N/A</v>
      </c>
    </row>
    <row r="196" customFormat="false" ht="15" hidden="false" customHeight="false" outlineLevel="0" collapsed="false">
      <c r="A196" s="184" t="n">
        <v>2.55</v>
      </c>
      <c r="I196" s="183" t="e">
        <f aca="false">VLOOKUP(B198,[2]HoReCa!$A$1:$Q$1048576,15,0)</f>
        <v>#N/A</v>
      </c>
      <c r="J196" s="96" t="e">
        <f aca="false">F198-I196</f>
        <v>#N/A</v>
      </c>
      <c r="K196" s="183" t="e">
        <f aca="false">VLOOKUP(B198,[4]МФС!$C$1:$G$1048576,5,0)</f>
        <v>#N/A</v>
      </c>
      <c r="L196" s="183" t="e">
        <f aca="false">I196-K196</f>
        <v>#N/A</v>
      </c>
    </row>
    <row r="197" customFormat="false" ht="15" hidden="false" customHeight="false" outlineLevel="0" collapsed="false">
      <c r="A197" s="184" t="n">
        <v>2.56</v>
      </c>
      <c r="I197" s="183" t="e">
        <f aca="false">VLOOKUP(B199,[2]HoReCa!$A$1:$Q$1048576,15,0)</f>
        <v>#N/A</v>
      </c>
      <c r="J197" s="96" t="e">
        <f aca="false">F199-I197</f>
        <v>#N/A</v>
      </c>
      <c r="K197" s="183" t="e">
        <f aca="false">VLOOKUP(B199,[4]МФС!$C$1:$G$1048576,5,0)</f>
        <v>#N/A</v>
      </c>
      <c r="L197" s="183" t="e">
        <f aca="false">I197-K197</f>
        <v>#N/A</v>
      </c>
    </row>
    <row r="198" customFormat="false" ht="15" hidden="false" customHeight="false" outlineLevel="0" collapsed="false">
      <c r="A198" s="184" t="n">
        <v>2.57</v>
      </c>
      <c r="I198" s="183" t="e">
        <f aca="false">VLOOKUP(B200,[2]HoReCa!$A$1:$Q$1048576,15,0)</f>
        <v>#N/A</v>
      </c>
      <c r="J198" s="96" t="e">
        <f aca="false">F200-I198</f>
        <v>#N/A</v>
      </c>
      <c r="K198" s="183" t="e">
        <f aca="false">VLOOKUP(B200,[4]МФС!$C$1:$G$1048576,5,0)</f>
        <v>#N/A</v>
      </c>
      <c r="L198" s="183" t="e">
        <f aca="false">I198-K198</f>
        <v>#N/A</v>
      </c>
    </row>
    <row r="199" customFormat="false" ht="15" hidden="false" customHeight="false" outlineLevel="0" collapsed="false">
      <c r="A199" s="184" t="n">
        <v>2.58</v>
      </c>
      <c r="I199" s="183" t="e">
        <f aca="false">VLOOKUP(B201,[2]HoReCa!$A$1:$Q$1048576,15,0)</f>
        <v>#N/A</v>
      </c>
      <c r="J199" s="96" t="e">
        <f aca="false">F201-I199</f>
        <v>#N/A</v>
      </c>
      <c r="K199" s="183" t="e">
        <f aca="false">VLOOKUP(B201,[4]МФС!$C$1:$G$1048576,5,0)</f>
        <v>#N/A</v>
      </c>
      <c r="L199" s="183" t="e">
        <f aca="false">I199-K199</f>
        <v>#N/A</v>
      </c>
    </row>
    <row r="200" customFormat="false" ht="15" hidden="false" customHeight="false" outlineLevel="0" collapsed="false">
      <c r="A200" s="184" t="n">
        <v>2.59</v>
      </c>
      <c r="I200" s="183" t="e">
        <f aca="false">VLOOKUP(B202,[2]HoReCa!$A$1:$Q$1048576,15,0)</f>
        <v>#N/A</v>
      </c>
      <c r="J200" s="96" t="e">
        <f aca="false">F202-I200</f>
        <v>#N/A</v>
      </c>
      <c r="K200" s="183" t="e">
        <f aca="false">VLOOKUP(B202,[4]МФС!$C$1:$G$1048576,5,0)</f>
        <v>#N/A</v>
      </c>
      <c r="L200" s="183" t="e">
        <f aca="false">I200-K200</f>
        <v>#N/A</v>
      </c>
    </row>
    <row r="201" customFormat="false" ht="15" hidden="false" customHeight="false" outlineLevel="0" collapsed="false">
      <c r="A201" s="184" t="n">
        <v>2.6</v>
      </c>
      <c r="I201" s="183" t="e">
        <f aca="false">VLOOKUP(B203,[2]HoReCa!$A$1:$Q$1048576,15,0)</f>
        <v>#N/A</v>
      </c>
      <c r="J201" s="96" t="e">
        <f aca="false">F203-I201</f>
        <v>#N/A</v>
      </c>
      <c r="K201" s="183" t="e">
        <f aca="false">VLOOKUP(B203,[4]МФС!$C$1:$G$1048576,5,0)</f>
        <v>#N/A</v>
      </c>
      <c r="L201" s="183" t="e">
        <f aca="false">I201-K201</f>
        <v>#N/A</v>
      </c>
    </row>
    <row r="202" customFormat="false" ht="15" hidden="false" customHeight="false" outlineLevel="0" collapsed="false">
      <c r="A202" s="184" t="n">
        <v>2.61</v>
      </c>
      <c r="I202" s="183" t="e">
        <f aca="false">VLOOKUP(B204,[2]HoReCa!$A$1:$Q$1048576,15,0)</f>
        <v>#N/A</v>
      </c>
      <c r="J202" s="96" t="e">
        <f aca="false">F204-I202</f>
        <v>#N/A</v>
      </c>
      <c r="K202" s="183" t="e">
        <f aca="false">VLOOKUP(B204,[4]МФС!$C$1:$G$1048576,5,0)</f>
        <v>#N/A</v>
      </c>
      <c r="L202" s="183" t="e">
        <f aca="false">I202-K202</f>
        <v>#N/A</v>
      </c>
    </row>
    <row r="203" customFormat="false" ht="15" hidden="false" customHeight="false" outlineLevel="0" collapsed="false">
      <c r="A203" s="184" t="n">
        <v>2.62</v>
      </c>
      <c r="I203" s="183" t="e">
        <f aca="false">VLOOKUP(B205,[2]HoReCa!$A$1:$Q$1048576,15,0)</f>
        <v>#N/A</v>
      </c>
      <c r="J203" s="96" t="e">
        <f aca="false">F205-I203</f>
        <v>#N/A</v>
      </c>
      <c r="K203" s="183" t="e">
        <f aca="false">VLOOKUP(B205,[4]МФС!$C$1:$G$1048576,5,0)</f>
        <v>#N/A</v>
      </c>
      <c r="L203" s="183" t="e">
        <f aca="false">I203-K203</f>
        <v>#N/A</v>
      </c>
    </row>
    <row r="204" customFormat="false" ht="15" hidden="false" customHeight="false" outlineLevel="0" collapsed="false">
      <c r="A204" s="184" t="n">
        <v>2.63</v>
      </c>
      <c r="I204" s="183" t="e">
        <f aca="false">VLOOKUP(B206,[2]HoReCa!$A$1:$Q$1048576,15,0)</f>
        <v>#N/A</v>
      </c>
      <c r="J204" s="96" t="e">
        <f aca="false">F206-I204</f>
        <v>#N/A</v>
      </c>
      <c r="K204" s="183" t="e">
        <f aca="false">VLOOKUP(B206,[4]МФС!$C$1:$G$1048576,5,0)</f>
        <v>#N/A</v>
      </c>
      <c r="L204" s="183" t="e">
        <f aca="false">I204-K204</f>
        <v>#N/A</v>
      </c>
    </row>
    <row r="205" customFormat="false" ht="15" hidden="false" customHeight="false" outlineLevel="0" collapsed="false">
      <c r="A205" s="184" t="n">
        <v>2.64</v>
      </c>
      <c r="I205" s="183" t="e">
        <f aca="false">VLOOKUP(B207,[2]HoReCa!$A$1:$Q$1048576,15,0)</f>
        <v>#N/A</v>
      </c>
      <c r="J205" s="96" t="e">
        <f aca="false">F207-I205</f>
        <v>#N/A</v>
      </c>
      <c r="K205" s="183" t="e">
        <f aca="false">VLOOKUP(B207,[4]МФС!$C$1:$G$1048576,5,0)</f>
        <v>#N/A</v>
      </c>
      <c r="L205" s="183" t="e">
        <f aca="false">I205-K205</f>
        <v>#N/A</v>
      </c>
    </row>
    <row r="206" customFormat="false" ht="15" hidden="false" customHeight="false" outlineLevel="0" collapsed="false">
      <c r="A206" s="184" t="n">
        <v>2.65</v>
      </c>
      <c r="I206" s="183" t="e">
        <f aca="false">VLOOKUP(B208,[2]HoReCa!$A$1:$Q$1048576,15,0)</f>
        <v>#N/A</v>
      </c>
      <c r="J206" s="96" t="e">
        <f aca="false">F208-I206</f>
        <v>#N/A</v>
      </c>
      <c r="K206" s="183" t="e">
        <f aca="false">VLOOKUP(B208,[4]МФС!$C$1:$G$1048576,5,0)</f>
        <v>#N/A</v>
      </c>
      <c r="L206" s="183" t="e">
        <f aca="false">I206-K206</f>
        <v>#N/A</v>
      </c>
    </row>
    <row r="207" customFormat="false" ht="15" hidden="false" customHeight="false" outlineLevel="0" collapsed="false">
      <c r="A207" s="184" t="n">
        <v>2.66</v>
      </c>
      <c r="I207" s="183" t="e">
        <f aca="false">VLOOKUP(B209,[2]HoReCa!$A$1:$Q$1048576,15,0)</f>
        <v>#N/A</v>
      </c>
      <c r="J207" s="96" t="e">
        <f aca="false">F209-I207</f>
        <v>#N/A</v>
      </c>
      <c r="K207" s="183" t="e">
        <f aca="false">VLOOKUP(B209,[4]МФС!$C$1:$G$1048576,5,0)</f>
        <v>#N/A</v>
      </c>
      <c r="L207" s="183" t="e">
        <f aca="false">I207-K207</f>
        <v>#N/A</v>
      </c>
    </row>
    <row r="208" customFormat="false" ht="15" hidden="false" customHeight="false" outlineLevel="0" collapsed="false">
      <c r="A208" s="184" t="n">
        <v>2.67</v>
      </c>
      <c r="I208" s="183" t="e">
        <f aca="false">VLOOKUP(B210,[2]HoReCa!$A$1:$Q$1048576,15,0)</f>
        <v>#N/A</v>
      </c>
      <c r="J208" s="96" t="e">
        <f aca="false">F210-I208</f>
        <v>#N/A</v>
      </c>
      <c r="K208" s="183" t="e">
        <f aca="false">VLOOKUP(B210,[4]МФС!$C$1:$G$1048576,5,0)</f>
        <v>#N/A</v>
      </c>
      <c r="L208" s="183" t="e">
        <f aca="false">I208-K208</f>
        <v>#N/A</v>
      </c>
    </row>
    <row r="209" customFormat="false" ht="15" hidden="false" customHeight="false" outlineLevel="0" collapsed="false">
      <c r="A209" s="184" t="n">
        <v>2.68</v>
      </c>
      <c r="I209" s="183" t="e">
        <f aca="false">VLOOKUP(B211,[2]HoReCa!$A$1:$Q$1048576,15,0)</f>
        <v>#N/A</v>
      </c>
      <c r="J209" s="96" t="e">
        <f aca="false">F211-I209</f>
        <v>#N/A</v>
      </c>
      <c r="K209" s="183" t="e">
        <f aca="false">VLOOKUP(B211,[4]МФС!$C$1:$G$1048576,5,0)</f>
        <v>#N/A</v>
      </c>
      <c r="L209" s="183" t="e">
        <f aca="false">I209-K209</f>
        <v>#N/A</v>
      </c>
    </row>
    <row r="210" customFormat="false" ht="15" hidden="false" customHeight="false" outlineLevel="0" collapsed="false">
      <c r="A210" s="184" t="n">
        <v>2.69</v>
      </c>
      <c r="I210" s="183" t="e">
        <f aca="false">VLOOKUP(B212,[2]HoReCa!$A$1:$Q$1048576,15,0)</f>
        <v>#N/A</v>
      </c>
      <c r="J210" s="96" t="e">
        <f aca="false">F212-I210</f>
        <v>#N/A</v>
      </c>
      <c r="K210" s="183" t="e">
        <f aca="false">VLOOKUP(B212,[4]МФС!$C$1:$G$1048576,5,0)</f>
        <v>#N/A</v>
      </c>
      <c r="L210" s="183" t="e">
        <f aca="false">I210-K210</f>
        <v>#N/A</v>
      </c>
    </row>
    <row r="211" customFormat="false" ht="15" hidden="false" customHeight="false" outlineLevel="0" collapsed="false">
      <c r="A211" s="184" t="n">
        <v>2.7</v>
      </c>
      <c r="I211" s="183" t="e">
        <f aca="false">VLOOKUP(B213,[2]HoReCa!$A$1:$Q$1048576,15,0)</f>
        <v>#N/A</v>
      </c>
      <c r="J211" s="96" t="e">
        <f aca="false">F213-I211</f>
        <v>#N/A</v>
      </c>
      <c r="K211" s="183" t="e">
        <f aca="false">VLOOKUP(B213,[4]МФС!$C$1:$G$1048576,5,0)</f>
        <v>#N/A</v>
      </c>
      <c r="L211" s="183" t="e">
        <f aca="false">I211-K211</f>
        <v>#N/A</v>
      </c>
    </row>
    <row r="212" customFormat="false" ht="15" hidden="false" customHeight="false" outlineLevel="0" collapsed="false">
      <c r="A212" s="184" t="n">
        <v>2.71</v>
      </c>
      <c r="I212" s="183" t="e">
        <f aca="false">VLOOKUP(B214,[2]HoReCa!$A$1:$Q$1048576,15,0)</f>
        <v>#N/A</v>
      </c>
      <c r="J212" s="96" t="e">
        <f aca="false">F214-I212</f>
        <v>#N/A</v>
      </c>
      <c r="K212" s="183" t="e">
        <f aca="false">VLOOKUP(B214,[4]МФС!$C$1:$G$1048576,5,0)</f>
        <v>#N/A</v>
      </c>
      <c r="L212" s="183" t="e">
        <f aca="false">I212-K212</f>
        <v>#N/A</v>
      </c>
    </row>
    <row r="213" customFormat="false" ht="15" hidden="false" customHeight="false" outlineLevel="0" collapsed="false">
      <c r="A213" s="184" t="n">
        <v>2.72</v>
      </c>
      <c r="I213" s="183" t="e">
        <f aca="false">VLOOKUP(B215,[2]HoReCa!$A$1:$Q$1048576,15,0)</f>
        <v>#N/A</v>
      </c>
      <c r="J213" s="96" t="e">
        <f aca="false">F215-I213</f>
        <v>#N/A</v>
      </c>
      <c r="K213" s="183" t="e">
        <f aca="false">VLOOKUP(B215,[4]МФС!$C$1:$G$1048576,5,0)</f>
        <v>#N/A</v>
      </c>
      <c r="L213" s="183" t="e">
        <f aca="false">I213-K213</f>
        <v>#N/A</v>
      </c>
    </row>
    <row r="214" customFormat="false" ht="15" hidden="false" customHeight="false" outlineLevel="0" collapsed="false">
      <c r="A214" s="184" t="n">
        <v>2.73</v>
      </c>
      <c r="I214" s="183" t="e">
        <f aca="false">VLOOKUP(B216,[2]HoReCa!$A$1:$Q$1048576,15,0)</f>
        <v>#N/A</v>
      </c>
      <c r="J214" s="96" t="e">
        <f aca="false">F216-I214</f>
        <v>#N/A</v>
      </c>
      <c r="K214" s="183" t="e">
        <f aca="false">VLOOKUP(B216,[4]МФС!$C$1:$G$1048576,5,0)</f>
        <v>#N/A</v>
      </c>
      <c r="L214" s="183" t="e">
        <f aca="false">I214-K214</f>
        <v>#N/A</v>
      </c>
    </row>
    <row r="215" customFormat="false" ht="15" hidden="false" customHeight="false" outlineLevel="0" collapsed="false">
      <c r="A215" s="184" t="n">
        <v>2.74</v>
      </c>
      <c r="I215" s="183" t="e">
        <f aca="false">VLOOKUP(B217,[2]HoReCa!$A$1:$Q$1048576,15,0)</f>
        <v>#N/A</v>
      </c>
      <c r="J215" s="96" t="e">
        <f aca="false">F217-I215</f>
        <v>#N/A</v>
      </c>
      <c r="K215" s="183" t="e">
        <f aca="false">VLOOKUP(B217,[4]МФС!$C$1:$G$1048576,5,0)</f>
        <v>#N/A</v>
      </c>
      <c r="L215" s="183" t="e">
        <f aca="false">I215-K215</f>
        <v>#N/A</v>
      </c>
    </row>
    <row r="216" customFormat="false" ht="15" hidden="false" customHeight="false" outlineLevel="0" collapsed="false">
      <c r="A216" s="184" t="n">
        <v>2.75</v>
      </c>
      <c r="I216" s="183" t="e">
        <f aca="false">VLOOKUP(B218,[2]HoReCa!$A$1:$Q$1048576,15,0)</f>
        <v>#N/A</v>
      </c>
      <c r="J216" s="96" t="e">
        <f aca="false">F218-I216</f>
        <v>#N/A</v>
      </c>
      <c r="K216" s="183" t="e">
        <f aca="false">VLOOKUP(B218,[4]МФС!$C$1:$G$1048576,5,0)</f>
        <v>#N/A</v>
      </c>
      <c r="L216" s="183" t="e">
        <f aca="false">I216-K216</f>
        <v>#N/A</v>
      </c>
    </row>
    <row r="217" customFormat="false" ht="15" hidden="false" customHeight="false" outlineLevel="0" collapsed="false">
      <c r="A217" s="184" t="n">
        <v>2.76</v>
      </c>
      <c r="I217" s="183" t="e">
        <f aca="false">VLOOKUP(B219,[2]HoReCa!$A$1:$Q$1048576,15,0)</f>
        <v>#N/A</v>
      </c>
      <c r="J217" s="96" t="e">
        <f aca="false">F219-I217</f>
        <v>#N/A</v>
      </c>
      <c r="K217" s="183" t="e">
        <f aca="false">VLOOKUP(B219,[4]МФС!$C$1:$G$1048576,5,0)</f>
        <v>#N/A</v>
      </c>
      <c r="L217" s="183" t="e">
        <f aca="false">I217-K217</f>
        <v>#N/A</v>
      </c>
    </row>
    <row r="218" customFormat="false" ht="15" hidden="false" customHeight="false" outlineLevel="0" collapsed="false">
      <c r="A218" s="184" t="n">
        <v>2.77</v>
      </c>
      <c r="I218" s="183" t="e">
        <f aca="false">VLOOKUP(B220,[2]HoReCa!$A$1:$Q$1048576,15,0)</f>
        <v>#N/A</v>
      </c>
      <c r="J218" s="96" t="e">
        <f aca="false">F220-I218</f>
        <v>#N/A</v>
      </c>
      <c r="K218" s="183" t="e">
        <f aca="false">VLOOKUP(B220,[4]МФС!$C$1:$G$1048576,5,0)</f>
        <v>#N/A</v>
      </c>
      <c r="L218" s="183" t="e">
        <f aca="false">I218-K218</f>
        <v>#N/A</v>
      </c>
    </row>
    <row r="219" customFormat="false" ht="15" hidden="false" customHeight="false" outlineLevel="0" collapsed="false">
      <c r="A219" s="184" t="n">
        <v>2.78</v>
      </c>
      <c r="I219" s="183" t="e">
        <f aca="false">VLOOKUP(B221,[2]HoReCa!$A$1:$Q$1048576,15,0)</f>
        <v>#N/A</v>
      </c>
      <c r="J219" s="96" t="e">
        <f aca="false">F221-I219</f>
        <v>#N/A</v>
      </c>
      <c r="K219" s="183" t="e">
        <f aca="false">VLOOKUP(B221,[4]МФС!$C$1:$G$1048576,5,0)</f>
        <v>#N/A</v>
      </c>
      <c r="L219" s="183" t="e">
        <f aca="false">I219-K219</f>
        <v>#N/A</v>
      </c>
    </row>
    <row r="220" customFormat="false" ht="15" hidden="false" customHeight="false" outlineLevel="0" collapsed="false">
      <c r="A220" s="184" t="n">
        <v>2.79</v>
      </c>
      <c r="I220" s="183" t="e">
        <f aca="false">VLOOKUP(B222,[2]HoReCa!$A$1:$Q$1048576,15,0)</f>
        <v>#N/A</v>
      </c>
      <c r="J220" s="96" t="e">
        <f aca="false">F222-I220</f>
        <v>#N/A</v>
      </c>
      <c r="K220" s="183" t="e">
        <f aca="false">VLOOKUP(B222,[4]МФС!$C$1:$G$1048576,5,0)</f>
        <v>#N/A</v>
      </c>
      <c r="L220" s="183" t="e">
        <f aca="false">I220-K220</f>
        <v>#N/A</v>
      </c>
    </row>
    <row r="221" customFormat="false" ht="15" hidden="false" customHeight="false" outlineLevel="0" collapsed="false">
      <c r="A221" s="184" t="n">
        <v>2.8</v>
      </c>
      <c r="I221" s="183" t="e">
        <f aca="false">VLOOKUP(B223,[2]HoReCa!$A$1:$Q$1048576,15,0)</f>
        <v>#N/A</v>
      </c>
      <c r="J221" s="96" t="e">
        <f aca="false">F223-I221</f>
        <v>#N/A</v>
      </c>
      <c r="K221" s="183" t="e">
        <f aca="false">VLOOKUP(B223,[4]МФС!$C$1:$G$1048576,5,0)</f>
        <v>#N/A</v>
      </c>
      <c r="L221" s="183" t="e">
        <f aca="false">I221-K221</f>
        <v>#N/A</v>
      </c>
    </row>
    <row r="222" customFormat="false" ht="15" hidden="false" customHeight="false" outlineLevel="0" collapsed="false">
      <c r="A222" s="184" t="n">
        <v>2.81</v>
      </c>
      <c r="I222" s="183" t="e">
        <f aca="false">VLOOKUP(B224,[2]HoReCa!$A$1:$Q$1048576,15,0)</f>
        <v>#N/A</v>
      </c>
      <c r="J222" s="96" t="e">
        <f aca="false">F224-I222</f>
        <v>#N/A</v>
      </c>
      <c r="K222" s="183" t="e">
        <f aca="false">VLOOKUP(B224,[4]МФС!$C$1:$G$1048576,5,0)</f>
        <v>#N/A</v>
      </c>
      <c r="L222" s="183" t="e">
        <f aca="false">I222-K222</f>
        <v>#N/A</v>
      </c>
    </row>
    <row r="223" customFormat="false" ht="15" hidden="false" customHeight="false" outlineLevel="0" collapsed="false">
      <c r="A223" s="184" t="n">
        <v>2.82</v>
      </c>
      <c r="I223" s="183" t="e">
        <f aca="false">VLOOKUP(B225,[2]HoReCa!$A$1:$Q$1048576,15,0)</f>
        <v>#N/A</v>
      </c>
      <c r="J223" s="96" t="e">
        <f aca="false">F225-I223</f>
        <v>#N/A</v>
      </c>
      <c r="K223" s="183" t="e">
        <f aca="false">VLOOKUP(B225,[4]МФС!$C$1:$G$1048576,5,0)</f>
        <v>#N/A</v>
      </c>
      <c r="L223" s="183" t="e">
        <f aca="false">I223-K223</f>
        <v>#N/A</v>
      </c>
    </row>
    <row r="224" customFormat="false" ht="15" hidden="false" customHeight="false" outlineLevel="0" collapsed="false">
      <c r="A224" s="184" t="n">
        <v>2.83</v>
      </c>
      <c r="I224" s="183" t="e">
        <f aca="false">VLOOKUP(B226,[2]HoReCa!$A$1:$Q$1048576,15,0)</f>
        <v>#N/A</v>
      </c>
      <c r="J224" s="96" t="e">
        <f aca="false">F226-I224</f>
        <v>#N/A</v>
      </c>
      <c r="K224" s="183" t="e">
        <f aca="false">VLOOKUP(B226,[4]МФС!$C$1:$G$1048576,5,0)</f>
        <v>#N/A</v>
      </c>
      <c r="L224" s="183" t="e">
        <f aca="false">I224-K224</f>
        <v>#N/A</v>
      </c>
    </row>
    <row r="225" customFormat="false" ht="15" hidden="false" customHeight="false" outlineLevel="0" collapsed="false">
      <c r="A225" s="184" t="n">
        <v>2.84</v>
      </c>
      <c r="I225" s="183" t="e">
        <f aca="false">VLOOKUP(B227,[2]HoReCa!$A$1:$Q$1048576,15,0)</f>
        <v>#N/A</v>
      </c>
      <c r="J225" s="96" t="e">
        <f aca="false">F227-I225</f>
        <v>#N/A</v>
      </c>
      <c r="K225" s="183" t="e">
        <f aca="false">VLOOKUP(B227,[4]МФС!$C$1:$G$1048576,5,0)</f>
        <v>#N/A</v>
      </c>
      <c r="L225" s="183" t="e">
        <f aca="false">I225-K225</f>
        <v>#N/A</v>
      </c>
    </row>
    <row r="226" customFormat="false" ht="15" hidden="false" customHeight="false" outlineLevel="0" collapsed="false">
      <c r="A226" s="184" t="n">
        <v>2.85</v>
      </c>
      <c r="I226" s="183" t="e">
        <f aca="false">VLOOKUP(B228,[2]HoReCa!$A$1:$Q$1048576,15,0)</f>
        <v>#N/A</v>
      </c>
      <c r="J226" s="96" t="e">
        <f aca="false">F228-I226</f>
        <v>#N/A</v>
      </c>
      <c r="K226" s="183" t="e">
        <f aca="false">VLOOKUP(B228,[4]МФС!$C$1:$G$1048576,5,0)</f>
        <v>#N/A</v>
      </c>
      <c r="L226" s="183" t="e">
        <f aca="false">I226-K226</f>
        <v>#N/A</v>
      </c>
    </row>
    <row r="227" customFormat="false" ht="15" hidden="false" customHeight="false" outlineLevel="0" collapsed="false">
      <c r="A227" s="184" t="n">
        <v>2.86</v>
      </c>
      <c r="I227" s="183" t="e">
        <f aca="false">VLOOKUP(B229,[2]HoReCa!$A$1:$Q$1048576,15,0)</f>
        <v>#N/A</v>
      </c>
      <c r="J227" s="96" t="e">
        <f aca="false">F229-I227</f>
        <v>#N/A</v>
      </c>
      <c r="K227" s="183" t="e">
        <f aca="false">VLOOKUP(B229,[4]МФС!$C$1:$G$1048576,5,0)</f>
        <v>#N/A</v>
      </c>
      <c r="L227" s="183" t="e">
        <f aca="false">I227-K227</f>
        <v>#N/A</v>
      </c>
    </row>
    <row r="228" customFormat="false" ht="15" hidden="false" customHeight="false" outlineLevel="0" collapsed="false">
      <c r="A228" s="184" t="n">
        <v>2.87</v>
      </c>
      <c r="I228" s="183" t="e">
        <f aca="false">VLOOKUP(B230,[2]HoReCa!$A$1:$Q$1048576,15,0)</f>
        <v>#N/A</v>
      </c>
      <c r="J228" s="96" t="e">
        <f aca="false">F230-I228</f>
        <v>#N/A</v>
      </c>
      <c r="K228" s="183" t="e">
        <f aca="false">VLOOKUP(B230,[4]МФС!$C$1:$G$1048576,5,0)</f>
        <v>#N/A</v>
      </c>
      <c r="L228" s="183" t="e">
        <f aca="false">I228-K228</f>
        <v>#N/A</v>
      </c>
    </row>
    <row r="229" customFormat="false" ht="15" hidden="false" customHeight="false" outlineLevel="0" collapsed="false">
      <c r="A229" s="184" t="n">
        <v>2.88</v>
      </c>
      <c r="I229" s="183" t="e">
        <f aca="false">VLOOKUP(B231,[2]HoReCa!$A$1:$Q$1048576,15,0)</f>
        <v>#N/A</v>
      </c>
      <c r="J229" s="96" t="e">
        <f aca="false">F231-I229</f>
        <v>#N/A</v>
      </c>
      <c r="K229" s="183" t="e">
        <f aca="false">VLOOKUP(B231,[4]МФС!$C$1:$G$1048576,5,0)</f>
        <v>#N/A</v>
      </c>
      <c r="L229" s="183" t="e">
        <f aca="false">I229-K229</f>
        <v>#N/A</v>
      </c>
    </row>
    <row r="230" customFormat="false" ht="15" hidden="false" customHeight="false" outlineLevel="0" collapsed="false">
      <c r="A230" s="184" t="n">
        <v>2.89</v>
      </c>
      <c r="I230" s="183" t="e">
        <f aca="false">VLOOKUP(B232,[2]HoReCa!$A$1:$Q$1048576,15,0)</f>
        <v>#N/A</v>
      </c>
      <c r="J230" s="96" t="e">
        <f aca="false">F232-I230</f>
        <v>#N/A</v>
      </c>
      <c r="K230" s="183" t="e">
        <f aca="false">VLOOKUP(B232,[4]МФС!$C$1:$G$1048576,5,0)</f>
        <v>#N/A</v>
      </c>
      <c r="L230" s="183" t="e">
        <f aca="false">I230-K230</f>
        <v>#N/A</v>
      </c>
    </row>
    <row r="231" customFormat="false" ht="15" hidden="false" customHeight="false" outlineLevel="0" collapsed="false">
      <c r="A231" s="184" t="n">
        <v>2.9</v>
      </c>
      <c r="I231" s="183" t="e">
        <f aca="false">VLOOKUP(B233,[2]HoReCa!$A$1:$Q$1048576,15,0)</f>
        <v>#N/A</v>
      </c>
      <c r="J231" s="96" t="e">
        <f aca="false">F233-I231</f>
        <v>#N/A</v>
      </c>
      <c r="K231" s="183" t="e">
        <f aca="false">VLOOKUP(B233,[4]МФС!$C$1:$G$1048576,5,0)</f>
        <v>#N/A</v>
      </c>
      <c r="L231" s="183" t="e">
        <f aca="false">I231-K231</f>
        <v>#N/A</v>
      </c>
    </row>
    <row r="232" customFormat="false" ht="15" hidden="false" customHeight="false" outlineLevel="0" collapsed="false">
      <c r="A232" s="184" t="n">
        <v>2.91</v>
      </c>
      <c r="I232" s="183" t="e">
        <f aca="false">VLOOKUP(B234,[2]HoReCa!$A$1:$Q$1048576,15,0)</f>
        <v>#N/A</v>
      </c>
      <c r="J232" s="96" t="e">
        <f aca="false">F234-I232</f>
        <v>#N/A</v>
      </c>
      <c r="K232" s="183" t="e">
        <f aca="false">VLOOKUP(B234,[4]МФС!$C$1:$G$1048576,5,0)</f>
        <v>#N/A</v>
      </c>
      <c r="L232" s="183" t="e">
        <f aca="false">I232-K232</f>
        <v>#N/A</v>
      </c>
    </row>
    <row r="233" customFormat="false" ht="15" hidden="false" customHeight="false" outlineLevel="0" collapsed="false">
      <c r="A233" s="184" t="n">
        <v>2.92</v>
      </c>
      <c r="I233" s="183" t="e">
        <f aca="false">VLOOKUP(B235,[2]HoReCa!$A$1:$Q$1048576,15,0)</f>
        <v>#N/A</v>
      </c>
      <c r="J233" s="96" t="e">
        <f aca="false">F235-I233</f>
        <v>#N/A</v>
      </c>
      <c r="K233" s="183" t="e">
        <f aca="false">VLOOKUP(B235,[4]МФС!$C$1:$G$1048576,5,0)</f>
        <v>#N/A</v>
      </c>
      <c r="L233" s="183" t="e">
        <f aca="false">I233-K233</f>
        <v>#N/A</v>
      </c>
    </row>
    <row r="234" customFormat="false" ht="15" hidden="false" customHeight="false" outlineLevel="0" collapsed="false">
      <c r="A234" s="184" t="n">
        <v>2.93</v>
      </c>
      <c r="I234" s="183" t="e">
        <f aca="false">VLOOKUP(B236,[2]HoReCa!$A$1:$Q$1048576,15,0)</f>
        <v>#N/A</v>
      </c>
      <c r="J234" s="96" t="e">
        <f aca="false">F236-I234</f>
        <v>#N/A</v>
      </c>
      <c r="K234" s="183" t="e">
        <f aca="false">VLOOKUP(B236,[4]МФС!$C$1:$G$1048576,5,0)</f>
        <v>#N/A</v>
      </c>
      <c r="L234" s="183" t="e">
        <f aca="false">I234-K234</f>
        <v>#N/A</v>
      </c>
    </row>
    <row r="235" customFormat="false" ht="15" hidden="false" customHeight="false" outlineLevel="0" collapsed="false">
      <c r="A235" s="184" t="n">
        <v>2.94</v>
      </c>
      <c r="I235" s="183" t="e">
        <f aca="false">VLOOKUP(B237,[2]HoReCa!$A$1:$Q$1048576,15,0)</f>
        <v>#N/A</v>
      </c>
      <c r="J235" s="96" t="e">
        <f aca="false">F237-I235</f>
        <v>#N/A</v>
      </c>
      <c r="K235" s="183" t="e">
        <f aca="false">VLOOKUP(B237,[4]МФС!$C$1:$G$1048576,5,0)</f>
        <v>#N/A</v>
      </c>
      <c r="L235" s="183" t="e">
        <f aca="false">I235-K235</f>
        <v>#N/A</v>
      </c>
    </row>
    <row r="236" customFormat="false" ht="15" hidden="false" customHeight="false" outlineLevel="0" collapsed="false">
      <c r="A236" s="184" t="n">
        <v>2.95</v>
      </c>
      <c r="I236" s="183" t="e">
        <f aca="false">VLOOKUP(B238,[2]HoReCa!$A$1:$Q$1048576,15,0)</f>
        <v>#N/A</v>
      </c>
      <c r="J236" s="96" t="e">
        <f aca="false">F238-I236</f>
        <v>#N/A</v>
      </c>
      <c r="K236" s="183" t="e">
        <f aca="false">VLOOKUP(B238,[4]МФС!$C$1:$G$1048576,5,0)</f>
        <v>#N/A</v>
      </c>
      <c r="L236" s="183" t="e">
        <f aca="false">I236-K236</f>
        <v>#N/A</v>
      </c>
    </row>
    <row r="237" customFormat="false" ht="15" hidden="false" customHeight="false" outlineLevel="0" collapsed="false">
      <c r="A237" s="184" t="n">
        <v>2.96</v>
      </c>
      <c r="I237" s="183" t="e">
        <f aca="false">VLOOKUP(B239,[2]HoReCa!$A$1:$Q$1048576,15,0)</f>
        <v>#N/A</v>
      </c>
      <c r="J237" s="96" t="e">
        <f aca="false">F239-I237</f>
        <v>#N/A</v>
      </c>
      <c r="K237" s="183" t="e">
        <f aca="false">VLOOKUP(B239,[4]МФС!$C$1:$G$1048576,5,0)</f>
        <v>#N/A</v>
      </c>
      <c r="L237" s="183" t="e">
        <f aca="false">I237-K237</f>
        <v>#N/A</v>
      </c>
    </row>
    <row r="238" customFormat="false" ht="15" hidden="false" customHeight="false" outlineLevel="0" collapsed="false">
      <c r="A238" s="184" t="n">
        <v>2.97</v>
      </c>
      <c r="I238" s="183" t="e">
        <f aca="false">VLOOKUP(B240,[2]HoReCa!$A$1:$Q$1048576,15,0)</f>
        <v>#N/A</v>
      </c>
      <c r="J238" s="96" t="e">
        <f aca="false">F240-I238</f>
        <v>#N/A</v>
      </c>
      <c r="K238" s="183" t="e">
        <f aca="false">VLOOKUP(B240,[4]МФС!$C$1:$G$1048576,5,0)</f>
        <v>#N/A</v>
      </c>
      <c r="L238" s="183" t="e">
        <f aca="false">I238-K238</f>
        <v>#N/A</v>
      </c>
    </row>
    <row r="239" customFormat="false" ht="15" hidden="false" customHeight="false" outlineLevel="0" collapsed="false">
      <c r="A239" s="184" t="n">
        <v>2.98</v>
      </c>
      <c r="I239" s="183" t="e">
        <f aca="false">VLOOKUP(B241,[2]HoReCa!$A$1:$Q$1048576,15,0)</f>
        <v>#N/A</v>
      </c>
      <c r="J239" s="96" t="e">
        <f aca="false">F241-I239</f>
        <v>#N/A</v>
      </c>
      <c r="K239" s="183" t="e">
        <f aca="false">VLOOKUP(B241,[4]МФС!$C$1:$G$1048576,5,0)</f>
        <v>#N/A</v>
      </c>
      <c r="L239" s="183" t="e">
        <f aca="false">I239-K239</f>
        <v>#N/A</v>
      </c>
    </row>
    <row r="240" customFormat="false" ht="15" hidden="false" customHeight="false" outlineLevel="0" collapsed="false">
      <c r="A240" s="184" t="n">
        <v>2.99</v>
      </c>
    </row>
    <row r="241" customFormat="false" ht="15" hidden="false" customHeight="false" outlineLevel="0" collapsed="false">
      <c r="A241" s="184" t="n">
        <v>3</v>
      </c>
    </row>
    <row r="242" customFormat="false" ht="15" hidden="false" customHeight="false" outlineLevel="0" collapsed="false">
      <c r="A242" s="184"/>
    </row>
    <row r="243" customFormat="false" ht="15" hidden="false" customHeight="false" outlineLevel="0" collapsed="false">
      <c r="A243" s="184"/>
    </row>
    <row r="244" customFormat="false" ht="15" hidden="false" customHeight="false" outlineLevel="0" collapsed="false">
      <c r="A244" s="184"/>
    </row>
    <row r="245" customFormat="false" ht="15" hidden="false" customHeight="false" outlineLevel="0" collapsed="false">
      <c r="A245" s="184"/>
    </row>
    <row r="246" customFormat="false" ht="15" hidden="false" customHeight="false" outlineLevel="0" collapsed="false">
      <c r="A246" s="184"/>
    </row>
    <row r="247" customFormat="false" ht="15" hidden="false" customHeight="false" outlineLevel="0" collapsed="false">
      <c r="A247" s="184"/>
    </row>
    <row r="248" customFormat="false" ht="15" hidden="false" customHeight="false" outlineLevel="0" collapsed="false">
      <c r="A248" s="184"/>
    </row>
    <row r="249" customFormat="false" ht="15" hidden="false" customHeight="false" outlineLevel="0" collapsed="false">
      <c r="A249" s="184"/>
    </row>
    <row r="250" customFormat="false" ht="15" hidden="false" customHeight="false" outlineLevel="0" collapsed="false">
      <c r="A250" s="184"/>
    </row>
    <row r="251" customFormat="false" ht="15" hidden="false" customHeight="false" outlineLevel="0" collapsed="false">
      <c r="A251" s="184"/>
    </row>
    <row r="252" customFormat="false" ht="15" hidden="false" customHeight="false" outlineLevel="0" collapsed="false">
      <c r="A252" s="184"/>
    </row>
    <row r="253" customFormat="false" ht="15" hidden="false" customHeight="false" outlineLevel="0" collapsed="false">
      <c r="A253" s="184"/>
    </row>
    <row r="254" customFormat="false" ht="15" hidden="false" customHeight="false" outlineLevel="0" collapsed="false">
      <c r="A254" s="184"/>
    </row>
    <row r="255" customFormat="false" ht="15" hidden="false" customHeight="false" outlineLevel="0" collapsed="false">
      <c r="A255" s="184"/>
    </row>
    <row r="256" customFormat="false" ht="15" hidden="false" customHeight="false" outlineLevel="0" collapsed="false">
      <c r="A256" s="184"/>
    </row>
    <row r="257" customFormat="false" ht="15" hidden="false" customHeight="false" outlineLevel="0" collapsed="false">
      <c r="A257" s="184"/>
    </row>
    <row r="258" customFormat="false" ht="15" hidden="false" customHeight="false" outlineLevel="0" collapsed="false">
      <c r="A258" s="184"/>
    </row>
    <row r="259" customFormat="false" ht="15" hidden="false" customHeight="false" outlineLevel="0" collapsed="false">
      <c r="A259" s="184"/>
    </row>
    <row r="260" customFormat="false" ht="15" hidden="false" customHeight="false" outlineLevel="0" collapsed="false">
      <c r="A260" s="184"/>
    </row>
    <row r="261" customFormat="false" ht="15" hidden="false" customHeight="false" outlineLevel="0" collapsed="false">
      <c r="A261" s="184"/>
    </row>
    <row r="262" customFormat="false" ht="15" hidden="false" customHeight="false" outlineLevel="0" collapsed="false">
      <c r="A262" s="184"/>
    </row>
    <row r="263" customFormat="false" ht="15" hidden="false" customHeight="false" outlineLevel="0" collapsed="false">
      <c r="A263" s="184"/>
    </row>
    <row r="264" customFormat="false" ht="15" hidden="false" customHeight="false" outlineLevel="0" collapsed="false">
      <c r="A264" s="184"/>
    </row>
    <row r="265" customFormat="false" ht="15" hidden="false" customHeight="false" outlineLevel="0" collapsed="false">
      <c r="A265" s="184"/>
    </row>
    <row r="266" customFormat="false" ht="15" hidden="false" customHeight="false" outlineLevel="0" collapsed="false">
      <c r="A266" s="184"/>
    </row>
    <row r="267" customFormat="false" ht="15" hidden="false" customHeight="false" outlineLevel="0" collapsed="false">
      <c r="A267" s="184"/>
    </row>
    <row r="268" customFormat="false" ht="15" hidden="false" customHeight="false" outlineLevel="0" collapsed="false">
      <c r="A268" s="184"/>
    </row>
    <row r="269" customFormat="false" ht="15" hidden="false" customHeight="false" outlineLevel="0" collapsed="false">
      <c r="A269" s="184"/>
    </row>
    <row r="270" customFormat="false" ht="15" hidden="false" customHeight="false" outlineLevel="0" collapsed="false">
      <c r="A270" s="184"/>
    </row>
    <row r="271" customFormat="false" ht="15" hidden="false" customHeight="false" outlineLevel="0" collapsed="false">
      <c r="A271" s="184"/>
    </row>
    <row r="272" customFormat="false" ht="15" hidden="false" customHeight="false" outlineLevel="0" collapsed="false">
      <c r="A272" s="184"/>
    </row>
    <row r="273" customFormat="false" ht="15" hidden="false" customHeight="false" outlineLevel="0" collapsed="false">
      <c r="A273" s="184"/>
    </row>
    <row r="274" customFormat="false" ht="15" hidden="false" customHeight="false" outlineLevel="0" collapsed="false">
      <c r="A274" s="184"/>
    </row>
    <row r="275" customFormat="false" ht="15" hidden="false" customHeight="false" outlineLevel="0" collapsed="false">
      <c r="A275" s="184"/>
    </row>
    <row r="276" customFormat="false" ht="15" hidden="false" customHeight="false" outlineLevel="0" collapsed="false">
      <c r="A276" s="184"/>
    </row>
    <row r="277" customFormat="false" ht="15" hidden="false" customHeight="false" outlineLevel="0" collapsed="false">
      <c r="A277" s="184"/>
    </row>
    <row r="278" customFormat="false" ht="15" hidden="false" customHeight="false" outlineLevel="0" collapsed="false">
      <c r="A278" s="184"/>
    </row>
    <row r="279" customFormat="false" ht="15" hidden="false" customHeight="false" outlineLevel="0" collapsed="false">
      <c r="A279" s="184"/>
    </row>
    <row r="280" customFormat="false" ht="15" hidden="false" customHeight="false" outlineLevel="0" collapsed="false">
      <c r="A280" s="184"/>
    </row>
    <row r="281" customFormat="false" ht="15" hidden="false" customHeight="false" outlineLevel="0" collapsed="false">
      <c r="A281" s="184"/>
    </row>
    <row r="282" customFormat="false" ht="15" hidden="false" customHeight="false" outlineLevel="0" collapsed="false">
      <c r="A282" s="184"/>
    </row>
    <row r="283" customFormat="false" ht="15" hidden="false" customHeight="false" outlineLevel="0" collapsed="false">
      <c r="A283" s="184"/>
    </row>
    <row r="284" customFormat="false" ht="15" hidden="false" customHeight="false" outlineLevel="0" collapsed="false">
      <c r="A284" s="184"/>
    </row>
    <row r="285" customFormat="false" ht="15" hidden="false" customHeight="false" outlineLevel="0" collapsed="false">
      <c r="A285" s="184"/>
    </row>
    <row r="286" customFormat="false" ht="15" hidden="false" customHeight="false" outlineLevel="0" collapsed="false">
      <c r="A286" s="184"/>
    </row>
    <row r="287" customFormat="false" ht="15" hidden="false" customHeight="false" outlineLevel="0" collapsed="false">
      <c r="A287" s="184"/>
    </row>
    <row r="288" customFormat="false" ht="15" hidden="false" customHeight="false" outlineLevel="0" collapsed="false">
      <c r="A288" s="184"/>
    </row>
    <row r="289" customFormat="false" ht="15" hidden="false" customHeight="false" outlineLevel="0" collapsed="false">
      <c r="A289" s="184"/>
    </row>
    <row r="290" customFormat="false" ht="15" hidden="false" customHeight="false" outlineLevel="0" collapsed="false">
      <c r="A290" s="184"/>
    </row>
    <row r="291" customFormat="false" ht="15" hidden="false" customHeight="false" outlineLevel="0" collapsed="false">
      <c r="A291" s="184"/>
    </row>
    <row r="292" customFormat="false" ht="15" hidden="false" customHeight="false" outlineLevel="0" collapsed="false">
      <c r="A292" s="184"/>
    </row>
    <row r="293" customFormat="false" ht="15" hidden="false" customHeight="false" outlineLevel="0" collapsed="false">
      <c r="A293" s="184"/>
    </row>
    <row r="294" customFormat="false" ht="15" hidden="false" customHeight="false" outlineLevel="0" collapsed="false">
      <c r="A294" s="184"/>
    </row>
    <row r="295" customFormat="false" ht="15" hidden="false" customHeight="false" outlineLevel="0" collapsed="false">
      <c r="A295" s="184"/>
    </row>
    <row r="296" customFormat="false" ht="15" hidden="false" customHeight="false" outlineLevel="0" collapsed="false">
      <c r="A296" s="184"/>
    </row>
    <row r="297" customFormat="false" ht="15" hidden="false" customHeight="false" outlineLevel="0" collapsed="false">
      <c r="A297" s="184"/>
    </row>
    <row r="298" customFormat="false" ht="15" hidden="false" customHeight="false" outlineLevel="0" collapsed="false">
      <c r="A298" s="184"/>
    </row>
    <row r="299" customFormat="false" ht="15" hidden="false" customHeight="false" outlineLevel="0" collapsed="false">
      <c r="A299" s="184"/>
    </row>
    <row r="300" customFormat="false" ht="15" hidden="false" customHeight="false" outlineLevel="0" collapsed="false">
      <c r="A300" s="184"/>
    </row>
    <row r="301" customFormat="false" ht="15" hidden="false" customHeight="false" outlineLevel="0" collapsed="false">
      <c r="A301" s="184"/>
    </row>
    <row r="302" customFormat="false" ht="15" hidden="false" customHeight="false" outlineLevel="0" collapsed="false">
      <c r="A302" s="184"/>
    </row>
    <row r="303" customFormat="false" ht="15" hidden="false" customHeight="false" outlineLevel="0" collapsed="false">
      <c r="A303" s="184"/>
    </row>
    <row r="304" customFormat="false" ht="15" hidden="false" customHeight="false" outlineLevel="0" collapsed="false">
      <c r="A304" s="184"/>
    </row>
    <row r="305" customFormat="false" ht="15" hidden="false" customHeight="false" outlineLevel="0" collapsed="false">
      <c r="A305" s="184"/>
    </row>
    <row r="306" customFormat="false" ht="15" hidden="false" customHeight="false" outlineLevel="0" collapsed="false">
      <c r="A306" s="184"/>
    </row>
    <row r="307" customFormat="false" ht="15" hidden="false" customHeight="false" outlineLevel="0" collapsed="false">
      <c r="A307" s="184"/>
    </row>
    <row r="308" customFormat="false" ht="15" hidden="false" customHeight="false" outlineLevel="0" collapsed="false">
      <c r="A308" s="184"/>
    </row>
    <row r="309" customFormat="false" ht="15" hidden="false" customHeight="false" outlineLevel="0" collapsed="false">
      <c r="A309" s="184"/>
    </row>
    <row r="310" customFormat="false" ht="15" hidden="false" customHeight="false" outlineLevel="0" collapsed="false">
      <c r="A310" s="184"/>
    </row>
    <row r="311" customFormat="false" ht="15" hidden="false" customHeight="false" outlineLevel="0" collapsed="false">
      <c r="A311" s="184"/>
    </row>
    <row r="312" customFormat="false" ht="15" hidden="false" customHeight="false" outlineLevel="0" collapsed="false">
      <c r="A312" s="184"/>
    </row>
    <row r="313" customFormat="false" ht="15" hidden="false" customHeight="false" outlineLevel="0" collapsed="false">
      <c r="A313" s="184"/>
    </row>
    <row r="314" customFormat="false" ht="15" hidden="false" customHeight="false" outlineLevel="0" collapsed="false">
      <c r="A314" s="184"/>
    </row>
    <row r="315" customFormat="false" ht="15" hidden="false" customHeight="false" outlineLevel="0" collapsed="false">
      <c r="A315" s="184"/>
    </row>
    <row r="316" customFormat="false" ht="15" hidden="false" customHeight="false" outlineLevel="0" collapsed="false">
      <c r="A316" s="184"/>
    </row>
    <row r="317" customFormat="false" ht="15" hidden="false" customHeight="false" outlineLevel="0" collapsed="false">
      <c r="A317" s="184"/>
    </row>
    <row r="318" customFormat="false" ht="15" hidden="false" customHeight="false" outlineLevel="0" collapsed="false">
      <c r="A318" s="184"/>
    </row>
    <row r="319" customFormat="false" ht="15" hidden="false" customHeight="false" outlineLevel="0" collapsed="false">
      <c r="A319" s="184"/>
    </row>
    <row r="320" customFormat="false" ht="15" hidden="false" customHeight="false" outlineLevel="0" collapsed="false">
      <c r="A320" s="184"/>
    </row>
    <row r="321" customFormat="false" ht="15" hidden="false" customHeight="false" outlineLevel="0" collapsed="false">
      <c r="A321" s="184"/>
    </row>
    <row r="322" customFormat="false" ht="15" hidden="false" customHeight="false" outlineLevel="0" collapsed="false">
      <c r="A322" s="184"/>
    </row>
    <row r="323" customFormat="false" ht="15" hidden="false" customHeight="false" outlineLevel="0" collapsed="false">
      <c r="A323" s="184"/>
    </row>
    <row r="324" customFormat="false" ht="15" hidden="false" customHeight="false" outlineLevel="0" collapsed="false">
      <c r="A324" s="184"/>
    </row>
    <row r="325" customFormat="false" ht="15" hidden="false" customHeight="false" outlineLevel="0" collapsed="false">
      <c r="A325" s="184"/>
    </row>
    <row r="326" customFormat="false" ht="15" hidden="false" customHeight="false" outlineLevel="0" collapsed="false">
      <c r="A326" s="184"/>
    </row>
    <row r="327" customFormat="false" ht="15" hidden="false" customHeight="false" outlineLevel="0" collapsed="false">
      <c r="A327" s="184"/>
    </row>
    <row r="328" customFormat="false" ht="15" hidden="false" customHeight="false" outlineLevel="0" collapsed="false">
      <c r="A328" s="184"/>
    </row>
    <row r="329" customFormat="false" ht="15" hidden="false" customHeight="false" outlineLevel="0" collapsed="false">
      <c r="A329" s="184"/>
    </row>
    <row r="330" customFormat="false" ht="15" hidden="false" customHeight="false" outlineLevel="0" collapsed="false">
      <c r="A330" s="184"/>
    </row>
    <row r="331" customFormat="false" ht="15" hidden="false" customHeight="false" outlineLevel="0" collapsed="false">
      <c r="A331" s="184"/>
    </row>
    <row r="332" customFormat="false" ht="15" hidden="false" customHeight="false" outlineLevel="0" collapsed="false">
      <c r="A332" s="184"/>
    </row>
    <row r="333" customFormat="false" ht="15" hidden="false" customHeight="false" outlineLevel="0" collapsed="false">
      <c r="A333" s="184"/>
    </row>
    <row r="334" customFormat="false" ht="15" hidden="false" customHeight="false" outlineLevel="0" collapsed="false">
      <c r="A334" s="184"/>
    </row>
    <row r="335" customFormat="false" ht="15" hidden="false" customHeight="false" outlineLevel="0" collapsed="false">
      <c r="A335" s="184"/>
    </row>
    <row r="336" customFormat="false" ht="15" hidden="false" customHeight="false" outlineLevel="0" collapsed="false">
      <c r="A336" s="184"/>
    </row>
    <row r="337" customFormat="false" ht="15" hidden="false" customHeight="false" outlineLevel="0" collapsed="false">
      <c r="A337" s="184"/>
    </row>
    <row r="338" customFormat="false" ht="15" hidden="false" customHeight="false" outlineLevel="0" collapsed="false">
      <c r="A338" s="184"/>
    </row>
    <row r="339" customFormat="false" ht="15" hidden="false" customHeight="false" outlineLevel="0" collapsed="false">
      <c r="A339" s="184"/>
    </row>
    <row r="340" customFormat="false" ht="15" hidden="false" customHeight="false" outlineLevel="0" collapsed="false">
      <c r="A340" s="184"/>
    </row>
    <row r="341" customFormat="false" ht="15" hidden="false" customHeight="false" outlineLevel="0" collapsed="false">
      <c r="A341" s="184"/>
    </row>
    <row r="342" customFormat="false" ht="15" hidden="false" customHeight="false" outlineLevel="0" collapsed="false">
      <c r="A342" s="184"/>
    </row>
    <row r="343" customFormat="false" ht="15" hidden="false" customHeight="false" outlineLevel="0" collapsed="false">
      <c r="A343" s="184"/>
    </row>
    <row r="344" customFormat="false" ht="15" hidden="false" customHeight="false" outlineLevel="0" collapsed="false">
      <c r="A344" s="184"/>
    </row>
    <row r="345" customFormat="false" ht="15" hidden="false" customHeight="false" outlineLevel="0" collapsed="false">
      <c r="A345" s="184"/>
    </row>
    <row r="346" customFormat="false" ht="15" hidden="false" customHeight="false" outlineLevel="0" collapsed="false">
      <c r="A346" s="184"/>
    </row>
    <row r="347" customFormat="false" ht="15" hidden="false" customHeight="false" outlineLevel="0" collapsed="false">
      <c r="A347" s="184"/>
    </row>
    <row r="348" customFormat="false" ht="15" hidden="false" customHeight="false" outlineLevel="0" collapsed="false">
      <c r="A348" s="184"/>
    </row>
    <row r="349" customFormat="false" ht="15" hidden="false" customHeight="false" outlineLevel="0" collapsed="false">
      <c r="A349" s="184"/>
    </row>
    <row r="350" customFormat="false" ht="15" hidden="false" customHeight="false" outlineLevel="0" collapsed="false">
      <c r="A350" s="184"/>
    </row>
    <row r="351" customFormat="false" ht="15" hidden="false" customHeight="false" outlineLevel="0" collapsed="false">
      <c r="A351" s="184"/>
    </row>
    <row r="352" customFormat="false" ht="15" hidden="false" customHeight="false" outlineLevel="0" collapsed="false">
      <c r="A352" s="184"/>
    </row>
    <row r="353" customFormat="false" ht="15" hidden="false" customHeight="false" outlineLevel="0" collapsed="false">
      <c r="A353" s="184"/>
    </row>
    <row r="354" customFormat="false" ht="15" hidden="false" customHeight="false" outlineLevel="0" collapsed="false">
      <c r="A354" s="184"/>
    </row>
    <row r="355" customFormat="false" ht="15" hidden="false" customHeight="false" outlineLevel="0" collapsed="false">
      <c r="A355" s="184"/>
    </row>
    <row r="356" customFormat="false" ht="15" hidden="false" customHeight="false" outlineLevel="0" collapsed="false">
      <c r="A356" s="184"/>
    </row>
    <row r="357" customFormat="false" ht="15" hidden="false" customHeight="false" outlineLevel="0" collapsed="false">
      <c r="A357" s="184"/>
    </row>
    <row r="358" customFormat="false" ht="15" hidden="false" customHeight="false" outlineLevel="0" collapsed="false">
      <c r="A358" s="184"/>
    </row>
    <row r="359" customFormat="false" ht="15" hidden="false" customHeight="false" outlineLevel="0" collapsed="false">
      <c r="A359" s="184"/>
    </row>
    <row r="360" customFormat="false" ht="15" hidden="false" customHeight="false" outlineLevel="0" collapsed="false">
      <c r="A360" s="184"/>
    </row>
    <row r="361" customFormat="false" ht="15" hidden="false" customHeight="false" outlineLevel="0" collapsed="false">
      <c r="A361" s="184"/>
    </row>
    <row r="362" customFormat="false" ht="15" hidden="false" customHeight="false" outlineLevel="0" collapsed="false">
      <c r="A362" s="184"/>
    </row>
    <row r="363" customFormat="false" ht="15" hidden="false" customHeight="false" outlineLevel="0" collapsed="false">
      <c r="A363" s="184"/>
    </row>
    <row r="364" customFormat="false" ht="15" hidden="false" customHeight="false" outlineLevel="0" collapsed="false">
      <c r="A364" s="184"/>
    </row>
    <row r="365" customFormat="false" ht="15" hidden="false" customHeight="false" outlineLevel="0" collapsed="false">
      <c r="A365" s="184"/>
    </row>
    <row r="366" customFormat="false" ht="15" hidden="false" customHeight="false" outlineLevel="0" collapsed="false">
      <c r="A366" s="184"/>
    </row>
    <row r="367" customFormat="false" ht="15" hidden="false" customHeight="false" outlineLevel="0" collapsed="false">
      <c r="A367" s="184"/>
    </row>
    <row r="368" customFormat="false" ht="15" hidden="false" customHeight="false" outlineLevel="0" collapsed="false">
      <c r="A368" s="184"/>
    </row>
    <row r="369" customFormat="false" ht="15" hidden="false" customHeight="false" outlineLevel="0" collapsed="false">
      <c r="A369" s="184"/>
    </row>
    <row r="370" customFormat="false" ht="15" hidden="false" customHeight="false" outlineLevel="0" collapsed="false">
      <c r="A370" s="184"/>
    </row>
    <row r="371" customFormat="false" ht="15" hidden="false" customHeight="false" outlineLevel="0" collapsed="false">
      <c r="A371" s="184"/>
    </row>
    <row r="372" customFormat="false" ht="15" hidden="false" customHeight="false" outlineLevel="0" collapsed="false">
      <c r="A372" s="184"/>
    </row>
    <row r="373" customFormat="false" ht="15" hidden="false" customHeight="false" outlineLevel="0" collapsed="false">
      <c r="A373" s="184"/>
    </row>
    <row r="374" customFormat="false" ht="15" hidden="false" customHeight="false" outlineLevel="0" collapsed="false">
      <c r="A374" s="184"/>
    </row>
    <row r="375" customFormat="false" ht="15" hidden="false" customHeight="false" outlineLevel="0" collapsed="false">
      <c r="A375" s="184"/>
    </row>
    <row r="376" customFormat="false" ht="15" hidden="false" customHeight="false" outlineLevel="0" collapsed="false">
      <c r="A376" s="184"/>
    </row>
    <row r="377" customFormat="false" ht="15" hidden="false" customHeight="false" outlineLevel="0" collapsed="false">
      <c r="A377" s="184"/>
    </row>
    <row r="378" customFormat="false" ht="15" hidden="false" customHeight="false" outlineLevel="0" collapsed="false">
      <c r="A378" s="184"/>
    </row>
    <row r="379" customFormat="false" ht="15" hidden="false" customHeight="false" outlineLevel="0" collapsed="false">
      <c r="A379" s="184"/>
    </row>
    <row r="380" customFormat="false" ht="15" hidden="false" customHeight="false" outlineLevel="0" collapsed="false">
      <c r="A380" s="184"/>
    </row>
    <row r="381" customFormat="false" ht="15" hidden="false" customHeight="false" outlineLevel="0" collapsed="false">
      <c r="A381" s="184"/>
    </row>
    <row r="382" customFormat="false" ht="15" hidden="false" customHeight="false" outlineLevel="0" collapsed="false">
      <c r="A382" s="184"/>
    </row>
    <row r="383" customFormat="false" ht="15" hidden="false" customHeight="false" outlineLevel="0" collapsed="false">
      <c r="A383" s="184"/>
    </row>
    <row r="384" customFormat="false" ht="15" hidden="false" customHeight="false" outlineLevel="0" collapsed="false">
      <c r="A384" s="184"/>
    </row>
    <row r="385" customFormat="false" ht="15" hidden="false" customHeight="false" outlineLevel="0" collapsed="false">
      <c r="A385" s="184"/>
    </row>
    <row r="386" customFormat="false" ht="15" hidden="false" customHeight="false" outlineLevel="0" collapsed="false">
      <c r="A386" s="184"/>
    </row>
    <row r="387" customFormat="false" ht="15" hidden="false" customHeight="false" outlineLevel="0" collapsed="false">
      <c r="A387" s="184"/>
    </row>
    <row r="388" customFormat="false" ht="15" hidden="false" customHeight="false" outlineLevel="0" collapsed="false">
      <c r="A388" s="184"/>
    </row>
    <row r="389" customFormat="false" ht="15" hidden="false" customHeight="false" outlineLevel="0" collapsed="false">
      <c r="A389" s="184"/>
    </row>
    <row r="390" customFormat="false" ht="15" hidden="false" customHeight="false" outlineLevel="0" collapsed="false">
      <c r="A390" s="184"/>
    </row>
    <row r="391" customFormat="false" ht="15" hidden="false" customHeight="false" outlineLevel="0" collapsed="false">
      <c r="A391" s="184"/>
    </row>
    <row r="392" customFormat="false" ht="15" hidden="false" customHeight="false" outlineLevel="0" collapsed="false">
      <c r="A392" s="184"/>
    </row>
    <row r="393" customFormat="false" ht="15" hidden="false" customHeight="false" outlineLevel="0" collapsed="false">
      <c r="A393" s="184"/>
    </row>
    <row r="394" customFormat="false" ht="15" hidden="false" customHeight="false" outlineLevel="0" collapsed="false">
      <c r="A394" s="184"/>
    </row>
    <row r="395" customFormat="false" ht="15" hidden="false" customHeight="false" outlineLevel="0" collapsed="false">
      <c r="A395" s="184"/>
    </row>
    <row r="396" customFormat="false" ht="15" hidden="false" customHeight="false" outlineLevel="0" collapsed="false">
      <c r="A396" s="184"/>
    </row>
    <row r="397" customFormat="false" ht="15" hidden="false" customHeight="false" outlineLevel="0" collapsed="false">
      <c r="A397" s="184"/>
    </row>
    <row r="398" customFormat="false" ht="15" hidden="false" customHeight="false" outlineLevel="0" collapsed="false">
      <c r="A398" s="184"/>
    </row>
    <row r="399" customFormat="false" ht="15" hidden="false" customHeight="false" outlineLevel="0" collapsed="false">
      <c r="A399" s="184"/>
    </row>
    <row r="400" customFormat="false" ht="15" hidden="false" customHeight="false" outlineLevel="0" collapsed="false">
      <c r="A400" s="184"/>
    </row>
    <row r="401" customFormat="false" ht="15" hidden="false" customHeight="false" outlineLevel="0" collapsed="false">
      <c r="A401" s="184"/>
    </row>
    <row r="402" customFormat="false" ht="15" hidden="false" customHeight="false" outlineLevel="0" collapsed="false">
      <c r="A402" s="184"/>
    </row>
    <row r="403" customFormat="false" ht="15" hidden="false" customHeight="false" outlineLevel="0" collapsed="false">
      <c r="A403" s="184"/>
    </row>
    <row r="404" customFormat="false" ht="15" hidden="false" customHeight="false" outlineLevel="0" collapsed="false">
      <c r="A404" s="184"/>
    </row>
    <row r="405" customFormat="false" ht="15" hidden="false" customHeight="false" outlineLevel="0" collapsed="false">
      <c r="A405" s="184"/>
    </row>
    <row r="406" customFormat="false" ht="15" hidden="false" customHeight="false" outlineLevel="0" collapsed="false">
      <c r="A406" s="184"/>
    </row>
    <row r="407" customFormat="false" ht="15" hidden="false" customHeight="false" outlineLevel="0" collapsed="false">
      <c r="A407" s="184"/>
    </row>
    <row r="408" customFormat="false" ht="15" hidden="false" customHeight="false" outlineLevel="0" collapsed="false">
      <c r="A408" s="184"/>
    </row>
    <row r="409" customFormat="false" ht="15" hidden="false" customHeight="false" outlineLevel="0" collapsed="false">
      <c r="A409" s="184"/>
    </row>
    <row r="410" customFormat="false" ht="15" hidden="false" customHeight="false" outlineLevel="0" collapsed="false">
      <c r="A410" s="184"/>
    </row>
    <row r="411" customFormat="false" ht="15" hidden="false" customHeight="false" outlineLevel="0" collapsed="false">
      <c r="A411" s="184"/>
    </row>
    <row r="412" customFormat="false" ht="15" hidden="false" customHeight="false" outlineLevel="0" collapsed="false">
      <c r="A412" s="184"/>
    </row>
    <row r="413" customFormat="false" ht="15" hidden="false" customHeight="false" outlineLevel="0" collapsed="false">
      <c r="A413" s="184"/>
    </row>
    <row r="414" customFormat="false" ht="15" hidden="false" customHeight="false" outlineLevel="0" collapsed="false">
      <c r="A414" s="184"/>
    </row>
    <row r="415" customFormat="false" ht="15" hidden="false" customHeight="false" outlineLevel="0" collapsed="false">
      <c r="A415" s="184"/>
    </row>
    <row r="416" customFormat="false" ht="15" hidden="false" customHeight="false" outlineLevel="0" collapsed="false">
      <c r="A416" s="184"/>
    </row>
    <row r="417" customFormat="false" ht="15" hidden="false" customHeight="false" outlineLevel="0" collapsed="false">
      <c r="A417" s="184"/>
    </row>
    <row r="418" customFormat="false" ht="15" hidden="false" customHeight="false" outlineLevel="0" collapsed="false">
      <c r="A418" s="184"/>
    </row>
    <row r="419" customFormat="false" ht="15" hidden="false" customHeight="false" outlineLevel="0" collapsed="false">
      <c r="A419" s="184"/>
    </row>
    <row r="420" customFormat="false" ht="15" hidden="false" customHeight="false" outlineLevel="0" collapsed="false">
      <c r="A420" s="184"/>
    </row>
    <row r="421" customFormat="false" ht="15" hidden="false" customHeight="false" outlineLevel="0" collapsed="false">
      <c r="A421" s="184"/>
    </row>
    <row r="422" customFormat="false" ht="15" hidden="false" customHeight="false" outlineLevel="0" collapsed="false">
      <c r="A422" s="184"/>
    </row>
    <row r="423" customFormat="false" ht="15" hidden="false" customHeight="false" outlineLevel="0" collapsed="false">
      <c r="A423" s="184"/>
    </row>
    <row r="424" customFormat="false" ht="15" hidden="false" customHeight="false" outlineLevel="0" collapsed="false">
      <c r="A424" s="184"/>
    </row>
    <row r="425" customFormat="false" ht="15" hidden="false" customHeight="false" outlineLevel="0" collapsed="false">
      <c r="A425" s="184"/>
    </row>
    <row r="426" customFormat="false" ht="15" hidden="false" customHeight="false" outlineLevel="0" collapsed="false">
      <c r="A426" s="184"/>
    </row>
    <row r="427" customFormat="false" ht="15" hidden="false" customHeight="false" outlineLevel="0" collapsed="false">
      <c r="A427" s="184"/>
    </row>
    <row r="428" customFormat="false" ht="15" hidden="false" customHeight="false" outlineLevel="0" collapsed="false">
      <c r="A428" s="184"/>
    </row>
    <row r="429" customFormat="false" ht="15" hidden="false" customHeight="false" outlineLevel="0" collapsed="false">
      <c r="A429" s="184"/>
    </row>
    <row r="430" customFormat="false" ht="15" hidden="false" customHeight="false" outlineLevel="0" collapsed="false">
      <c r="A430" s="184"/>
    </row>
    <row r="431" customFormat="false" ht="15" hidden="false" customHeight="false" outlineLevel="0" collapsed="false">
      <c r="A431" s="184"/>
    </row>
    <row r="432" customFormat="false" ht="15" hidden="false" customHeight="false" outlineLevel="0" collapsed="false">
      <c r="A432" s="184"/>
    </row>
    <row r="433" customFormat="false" ht="15" hidden="false" customHeight="false" outlineLevel="0" collapsed="false">
      <c r="A433" s="184"/>
    </row>
    <row r="434" customFormat="false" ht="15" hidden="false" customHeight="false" outlineLevel="0" collapsed="false">
      <c r="A434" s="184"/>
    </row>
    <row r="435" customFormat="false" ht="15" hidden="false" customHeight="false" outlineLevel="0" collapsed="false">
      <c r="A435" s="184"/>
    </row>
    <row r="436" customFormat="false" ht="15" hidden="false" customHeight="false" outlineLevel="0" collapsed="false">
      <c r="A436" s="184"/>
    </row>
    <row r="437" customFormat="false" ht="15" hidden="false" customHeight="false" outlineLevel="0" collapsed="false">
      <c r="A437" s="184"/>
    </row>
    <row r="438" customFormat="false" ht="15" hidden="false" customHeight="false" outlineLevel="0" collapsed="false">
      <c r="A438" s="184"/>
    </row>
    <row r="439" customFormat="false" ht="15" hidden="false" customHeight="false" outlineLevel="0" collapsed="false">
      <c r="A439" s="184"/>
    </row>
    <row r="440" customFormat="false" ht="15" hidden="false" customHeight="false" outlineLevel="0" collapsed="false">
      <c r="A440" s="184"/>
    </row>
    <row r="441" customFormat="false" ht="15" hidden="false" customHeight="false" outlineLevel="0" collapsed="false">
      <c r="A441" s="184"/>
    </row>
    <row r="442" customFormat="false" ht="15" hidden="false" customHeight="false" outlineLevel="0" collapsed="false">
      <c r="A442" s="184"/>
    </row>
    <row r="443" customFormat="false" ht="15" hidden="false" customHeight="false" outlineLevel="0" collapsed="false">
      <c r="A443" s="184"/>
    </row>
    <row r="444" customFormat="false" ht="15" hidden="false" customHeight="false" outlineLevel="0" collapsed="false">
      <c r="A444" s="184"/>
    </row>
    <row r="445" customFormat="false" ht="15" hidden="false" customHeight="false" outlineLevel="0" collapsed="false">
      <c r="A445" s="184"/>
    </row>
    <row r="446" customFormat="false" ht="15" hidden="false" customHeight="false" outlineLevel="0" collapsed="false">
      <c r="A446" s="184"/>
    </row>
    <row r="447" customFormat="false" ht="15" hidden="false" customHeight="false" outlineLevel="0" collapsed="false">
      <c r="A447" s="184"/>
    </row>
    <row r="448" customFormat="false" ht="15" hidden="false" customHeight="false" outlineLevel="0" collapsed="false">
      <c r="A448" s="184"/>
    </row>
    <row r="449" customFormat="false" ht="15" hidden="false" customHeight="false" outlineLevel="0" collapsed="false">
      <c r="A449" s="184"/>
    </row>
    <row r="450" customFormat="false" ht="15" hidden="false" customHeight="false" outlineLevel="0" collapsed="false">
      <c r="A450" s="184"/>
    </row>
    <row r="451" customFormat="false" ht="15" hidden="false" customHeight="false" outlineLevel="0" collapsed="false">
      <c r="A451" s="184"/>
    </row>
    <row r="452" customFormat="false" ht="15" hidden="false" customHeight="false" outlineLevel="0" collapsed="false">
      <c r="A452" s="184"/>
    </row>
    <row r="453" customFormat="false" ht="15" hidden="false" customHeight="false" outlineLevel="0" collapsed="false">
      <c r="A453" s="184"/>
    </row>
    <row r="454" customFormat="false" ht="15" hidden="false" customHeight="false" outlineLevel="0" collapsed="false">
      <c r="A454" s="184"/>
    </row>
    <row r="455" customFormat="false" ht="15" hidden="false" customHeight="false" outlineLevel="0" collapsed="false">
      <c r="A455" s="184"/>
    </row>
    <row r="456" customFormat="false" ht="15" hidden="false" customHeight="false" outlineLevel="0" collapsed="false">
      <c r="A456" s="184"/>
    </row>
    <row r="457" customFormat="false" ht="15" hidden="false" customHeight="false" outlineLevel="0" collapsed="false">
      <c r="A457" s="184"/>
    </row>
    <row r="458" customFormat="false" ht="15" hidden="false" customHeight="false" outlineLevel="0" collapsed="false">
      <c r="A458" s="184"/>
    </row>
    <row r="459" customFormat="false" ht="15" hidden="false" customHeight="false" outlineLevel="0" collapsed="false">
      <c r="A459" s="184"/>
    </row>
    <row r="460" customFormat="false" ht="15" hidden="false" customHeight="false" outlineLevel="0" collapsed="false">
      <c r="A460" s="184"/>
    </row>
    <row r="461" customFormat="false" ht="15" hidden="false" customHeight="false" outlineLevel="0" collapsed="false">
      <c r="A461" s="184"/>
    </row>
    <row r="462" customFormat="false" ht="15" hidden="false" customHeight="false" outlineLevel="0" collapsed="false">
      <c r="A462" s="184"/>
    </row>
    <row r="463" customFormat="false" ht="15" hidden="false" customHeight="false" outlineLevel="0" collapsed="false">
      <c r="A463" s="184"/>
    </row>
    <row r="464" customFormat="false" ht="15" hidden="false" customHeight="false" outlineLevel="0" collapsed="false">
      <c r="A464" s="184"/>
    </row>
    <row r="465" customFormat="false" ht="15" hidden="false" customHeight="false" outlineLevel="0" collapsed="false">
      <c r="A465" s="184"/>
    </row>
    <row r="466" customFormat="false" ht="15" hidden="false" customHeight="false" outlineLevel="0" collapsed="false">
      <c r="A466" s="184"/>
    </row>
    <row r="467" customFormat="false" ht="15" hidden="false" customHeight="false" outlineLevel="0" collapsed="false">
      <c r="A467" s="184"/>
    </row>
    <row r="468" customFormat="false" ht="15" hidden="false" customHeight="false" outlineLevel="0" collapsed="false">
      <c r="A468" s="184"/>
    </row>
    <row r="469" customFormat="false" ht="15" hidden="false" customHeight="false" outlineLevel="0" collapsed="false">
      <c r="A469" s="184"/>
    </row>
    <row r="470" customFormat="false" ht="15" hidden="false" customHeight="false" outlineLevel="0" collapsed="false">
      <c r="A470" s="184"/>
    </row>
    <row r="471" customFormat="false" ht="15" hidden="false" customHeight="false" outlineLevel="0" collapsed="false">
      <c r="A471" s="184"/>
    </row>
    <row r="472" customFormat="false" ht="15" hidden="false" customHeight="false" outlineLevel="0" collapsed="false">
      <c r="A472" s="184"/>
    </row>
    <row r="473" customFormat="false" ht="15" hidden="false" customHeight="false" outlineLevel="0" collapsed="false">
      <c r="A473" s="184"/>
    </row>
    <row r="474" customFormat="false" ht="15" hidden="false" customHeight="false" outlineLevel="0" collapsed="false">
      <c r="A474" s="184"/>
    </row>
    <row r="475" customFormat="false" ht="15" hidden="false" customHeight="false" outlineLevel="0" collapsed="false">
      <c r="A475" s="184"/>
    </row>
    <row r="476" customFormat="false" ht="15" hidden="false" customHeight="false" outlineLevel="0" collapsed="false">
      <c r="A476" s="184"/>
    </row>
    <row r="477" customFormat="false" ht="15" hidden="false" customHeight="false" outlineLevel="0" collapsed="false">
      <c r="A477" s="184"/>
    </row>
    <row r="478" customFormat="false" ht="15" hidden="false" customHeight="false" outlineLevel="0" collapsed="false">
      <c r="A478" s="184"/>
    </row>
    <row r="479" customFormat="false" ht="15" hidden="false" customHeight="false" outlineLevel="0" collapsed="false">
      <c r="A479" s="184"/>
    </row>
    <row r="480" customFormat="false" ht="15" hidden="false" customHeight="false" outlineLevel="0" collapsed="false">
      <c r="A480" s="184"/>
    </row>
    <row r="481" customFormat="false" ht="15" hidden="false" customHeight="false" outlineLevel="0" collapsed="false">
      <c r="A481" s="184"/>
    </row>
    <row r="482" customFormat="false" ht="15" hidden="false" customHeight="false" outlineLevel="0" collapsed="false">
      <c r="A482" s="184"/>
    </row>
    <row r="483" customFormat="false" ht="15" hidden="false" customHeight="false" outlineLevel="0" collapsed="false">
      <c r="A483" s="184"/>
    </row>
    <row r="484" customFormat="false" ht="15" hidden="false" customHeight="false" outlineLevel="0" collapsed="false">
      <c r="A484" s="184"/>
    </row>
    <row r="485" customFormat="false" ht="15" hidden="false" customHeight="false" outlineLevel="0" collapsed="false">
      <c r="A485" s="184"/>
    </row>
    <row r="486" customFormat="false" ht="15" hidden="false" customHeight="false" outlineLevel="0" collapsed="false">
      <c r="A486" s="184"/>
    </row>
    <row r="487" customFormat="false" ht="15" hidden="false" customHeight="false" outlineLevel="0" collapsed="false">
      <c r="A487" s="184"/>
    </row>
    <row r="488" customFormat="false" ht="15" hidden="false" customHeight="false" outlineLevel="0" collapsed="false">
      <c r="A488" s="184"/>
    </row>
    <row r="489" customFormat="false" ht="15" hidden="false" customHeight="false" outlineLevel="0" collapsed="false">
      <c r="A489" s="184"/>
    </row>
    <row r="490" customFormat="false" ht="15" hidden="false" customHeight="false" outlineLevel="0" collapsed="false">
      <c r="A490" s="184"/>
    </row>
    <row r="491" customFormat="false" ht="15" hidden="false" customHeight="false" outlineLevel="0" collapsed="false">
      <c r="A491" s="184"/>
    </row>
    <row r="492" customFormat="false" ht="15" hidden="false" customHeight="false" outlineLevel="0" collapsed="false">
      <c r="A492" s="184"/>
    </row>
    <row r="493" customFormat="false" ht="15" hidden="false" customHeight="false" outlineLevel="0" collapsed="false">
      <c r="A493" s="184"/>
    </row>
    <row r="494" customFormat="false" ht="15" hidden="false" customHeight="false" outlineLevel="0" collapsed="false">
      <c r="A494" s="184"/>
    </row>
    <row r="495" customFormat="false" ht="15" hidden="false" customHeight="false" outlineLevel="0" collapsed="false">
      <c r="A495" s="184"/>
    </row>
    <row r="496" customFormat="false" ht="15" hidden="false" customHeight="false" outlineLevel="0" collapsed="false">
      <c r="A496" s="184"/>
    </row>
    <row r="497" customFormat="false" ht="15" hidden="false" customHeight="false" outlineLevel="0" collapsed="false">
      <c r="A497" s="184"/>
    </row>
    <row r="498" customFormat="false" ht="15" hidden="false" customHeight="false" outlineLevel="0" collapsed="false">
      <c r="A498" s="184"/>
    </row>
    <row r="499" customFormat="false" ht="15" hidden="false" customHeight="false" outlineLevel="0" collapsed="false">
      <c r="A499" s="184"/>
    </row>
    <row r="500" customFormat="false" ht="15" hidden="false" customHeight="false" outlineLevel="0" collapsed="false">
      <c r="A500" s="184"/>
    </row>
    <row r="501" customFormat="false" ht="15" hidden="false" customHeight="false" outlineLevel="0" collapsed="false">
      <c r="A501" s="184"/>
    </row>
    <row r="502" customFormat="false" ht="15" hidden="false" customHeight="false" outlineLevel="0" collapsed="false">
      <c r="A502" s="184"/>
    </row>
    <row r="503" customFormat="false" ht="15" hidden="false" customHeight="false" outlineLevel="0" collapsed="false">
      <c r="A503" s="184"/>
    </row>
    <row r="504" customFormat="false" ht="15" hidden="false" customHeight="false" outlineLevel="0" collapsed="false">
      <c r="A504" s="184"/>
    </row>
    <row r="505" customFormat="false" ht="15" hidden="false" customHeight="false" outlineLevel="0" collapsed="false">
      <c r="A505" s="184"/>
    </row>
    <row r="506" customFormat="false" ht="15" hidden="false" customHeight="false" outlineLevel="0" collapsed="false">
      <c r="A506" s="184"/>
    </row>
    <row r="507" customFormat="false" ht="15" hidden="false" customHeight="false" outlineLevel="0" collapsed="false">
      <c r="A507" s="184"/>
    </row>
    <row r="508" customFormat="false" ht="15" hidden="false" customHeight="false" outlineLevel="0" collapsed="false">
      <c r="A508" s="184"/>
    </row>
    <row r="509" customFormat="false" ht="15" hidden="false" customHeight="false" outlineLevel="0" collapsed="false">
      <c r="A509" s="184"/>
    </row>
    <row r="510" customFormat="false" ht="15" hidden="false" customHeight="false" outlineLevel="0" collapsed="false">
      <c r="A510" s="184"/>
    </row>
    <row r="511" customFormat="false" ht="15" hidden="false" customHeight="false" outlineLevel="0" collapsed="false">
      <c r="A511" s="184"/>
    </row>
    <row r="512" customFormat="false" ht="15" hidden="false" customHeight="false" outlineLevel="0" collapsed="false">
      <c r="A512" s="184"/>
    </row>
    <row r="513" customFormat="false" ht="15" hidden="false" customHeight="false" outlineLevel="0" collapsed="false">
      <c r="A513" s="184"/>
    </row>
    <row r="514" customFormat="false" ht="15" hidden="false" customHeight="false" outlineLevel="0" collapsed="false">
      <c r="A514" s="184"/>
    </row>
    <row r="515" customFormat="false" ht="15" hidden="false" customHeight="false" outlineLevel="0" collapsed="false">
      <c r="A515" s="184"/>
    </row>
    <row r="516" customFormat="false" ht="15" hidden="false" customHeight="false" outlineLevel="0" collapsed="false">
      <c r="A516" s="184"/>
    </row>
    <row r="517" customFormat="false" ht="15" hidden="false" customHeight="false" outlineLevel="0" collapsed="false">
      <c r="A517" s="184"/>
    </row>
    <row r="518" customFormat="false" ht="15" hidden="false" customHeight="false" outlineLevel="0" collapsed="false">
      <c r="A518" s="184"/>
    </row>
    <row r="519" customFormat="false" ht="15" hidden="false" customHeight="false" outlineLevel="0" collapsed="false">
      <c r="A519" s="184"/>
    </row>
    <row r="520" customFormat="false" ht="15" hidden="false" customHeight="false" outlineLevel="0" collapsed="false">
      <c r="A520" s="184"/>
    </row>
    <row r="521" customFormat="false" ht="15" hidden="false" customHeight="false" outlineLevel="0" collapsed="false">
      <c r="A521" s="184"/>
    </row>
    <row r="522" customFormat="false" ht="15" hidden="false" customHeight="false" outlineLevel="0" collapsed="false">
      <c r="A522" s="184"/>
    </row>
    <row r="523" customFormat="false" ht="15" hidden="false" customHeight="false" outlineLevel="0" collapsed="false">
      <c r="A523" s="184"/>
    </row>
    <row r="524" customFormat="false" ht="15" hidden="false" customHeight="false" outlineLevel="0" collapsed="false">
      <c r="A524" s="184"/>
    </row>
    <row r="525" customFormat="false" ht="15" hidden="false" customHeight="false" outlineLevel="0" collapsed="false">
      <c r="A525" s="184"/>
    </row>
    <row r="526" customFormat="false" ht="15" hidden="false" customHeight="false" outlineLevel="0" collapsed="false">
      <c r="A526" s="184"/>
    </row>
    <row r="527" customFormat="false" ht="15" hidden="false" customHeight="false" outlineLevel="0" collapsed="false">
      <c r="A527" s="184"/>
    </row>
    <row r="528" customFormat="false" ht="15" hidden="false" customHeight="false" outlineLevel="0" collapsed="false">
      <c r="A528" s="184"/>
    </row>
    <row r="529" customFormat="false" ht="15" hidden="false" customHeight="false" outlineLevel="0" collapsed="false">
      <c r="A529" s="184"/>
    </row>
    <row r="530" customFormat="false" ht="15" hidden="false" customHeight="false" outlineLevel="0" collapsed="false">
      <c r="A530" s="184"/>
    </row>
    <row r="531" customFormat="false" ht="15" hidden="false" customHeight="false" outlineLevel="0" collapsed="false">
      <c r="A531" s="184"/>
    </row>
    <row r="532" customFormat="false" ht="15" hidden="false" customHeight="false" outlineLevel="0" collapsed="false">
      <c r="A532" s="184"/>
    </row>
    <row r="533" customFormat="false" ht="15" hidden="false" customHeight="false" outlineLevel="0" collapsed="false">
      <c r="A533" s="184"/>
    </row>
    <row r="534" customFormat="false" ht="15" hidden="false" customHeight="false" outlineLevel="0" collapsed="false">
      <c r="A534" s="184"/>
    </row>
    <row r="535" customFormat="false" ht="15" hidden="false" customHeight="false" outlineLevel="0" collapsed="false">
      <c r="A535" s="184"/>
    </row>
    <row r="536" customFormat="false" ht="15" hidden="false" customHeight="false" outlineLevel="0" collapsed="false">
      <c r="A536" s="184"/>
    </row>
    <row r="537" customFormat="false" ht="15" hidden="false" customHeight="false" outlineLevel="0" collapsed="false">
      <c r="A537" s="184"/>
    </row>
    <row r="538" customFormat="false" ht="15" hidden="false" customHeight="false" outlineLevel="0" collapsed="false">
      <c r="A538" s="184"/>
    </row>
    <row r="539" customFormat="false" ht="15" hidden="false" customHeight="false" outlineLevel="0" collapsed="false">
      <c r="A539" s="184"/>
    </row>
    <row r="540" customFormat="false" ht="15" hidden="false" customHeight="false" outlineLevel="0" collapsed="false">
      <c r="A540" s="184"/>
    </row>
    <row r="541" customFormat="false" ht="15" hidden="false" customHeight="false" outlineLevel="0" collapsed="false">
      <c r="A541" s="184"/>
    </row>
    <row r="542" customFormat="false" ht="15" hidden="false" customHeight="false" outlineLevel="0" collapsed="false">
      <c r="A542" s="184"/>
    </row>
    <row r="543" customFormat="false" ht="15" hidden="false" customHeight="false" outlineLevel="0" collapsed="false">
      <c r="A543" s="184"/>
    </row>
    <row r="544" customFormat="false" ht="15" hidden="false" customHeight="false" outlineLevel="0" collapsed="false">
      <c r="A544" s="184"/>
    </row>
    <row r="545" customFormat="false" ht="15" hidden="false" customHeight="false" outlineLevel="0" collapsed="false">
      <c r="A545" s="184"/>
    </row>
    <row r="546" customFormat="false" ht="15" hidden="false" customHeight="false" outlineLevel="0" collapsed="false">
      <c r="A546" s="184"/>
    </row>
    <row r="547" customFormat="false" ht="15" hidden="false" customHeight="false" outlineLevel="0" collapsed="false">
      <c r="A547" s="184"/>
    </row>
    <row r="548" customFormat="false" ht="15" hidden="false" customHeight="false" outlineLevel="0" collapsed="false">
      <c r="A548" s="184"/>
    </row>
    <row r="549" customFormat="false" ht="15" hidden="false" customHeight="false" outlineLevel="0" collapsed="false">
      <c r="A549" s="184"/>
    </row>
    <row r="550" customFormat="false" ht="15" hidden="false" customHeight="false" outlineLevel="0" collapsed="false">
      <c r="A550" s="184"/>
    </row>
    <row r="551" customFormat="false" ht="15" hidden="false" customHeight="false" outlineLevel="0" collapsed="false">
      <c r="A551" s="184"/>
    </row>
    <row r="552" customFormat="false" ht="15" hidden="false" customHeight="false" outlineLevel="0" collapsed="false">
      <c r="A552" s="184"/>
    </row>
    <row r="553" customFormat="false" ht="15" hidden="false" customHeight="false" outlineLevel="0" collapsed="false">
      <c r="A553" s="184"/>
    </row>
    <row r="554" customFormat="false" ht="15" hidden="false" customHeight="false" outlineLevel="0" collapsed="false">
      <c r="A554" s="184"/>
    </row>
    <row r="555" customFormat="false" ht="15" hidden="false" customHeight="false" outlineLevel="0" collapsed="false">
      <c r="A555" s="184"/>
    </row>
    <row r="556" customFormat="false" ht="15" hidden="false" customHeight="false" outlineLevel="0" collapsed="false">
      <c r="A556" s="184"/>
    </row>
    <row r="557" customFormat="false" ht="15" hidden="false" customHeight="false" outlineLevel="0" collapsed="false">
      <c r="A557" s="184"/>
    </row>
    <row r="558" customFormat="false" ht="15" hidden="false" customHeight="false" outlineLevel="0" collapsed="false">
      <c r="A558" s="184"/>
    </row>
    <row r="559" customFormat="false" ht="15" hidden="false" customHeight="false" outlineLevel="0" collapsed="false">
      <c r="A559" s="184"/>
    </row>
    <row r="560" customFormat="false" ht="15" hidden="false" customHeight="false" outlineLevel="0" collapsed="false">
      <c r="A560" s="184"/>
    </row>
    <row r="561" customFormat="false" ht="15" hidden="false" customHeight="false" outlineLevel="0" collapsed="false">
      <c r="A561" s="184"/>
    </row>
    <row r="562" customFormat="false" ht="15" hidden="false" customHeight="false" outlineLevel="0" collapsed="false">
      <c r="A562" s="184"/>
    </row>
    <row r="563" customFormat="false" ht="15" hidden="false" customHeight="false" outlineLevel="0" collapsed="false">
      <c r="A563" s="184"/>
    </row>
    <row r="564" customFormat="false" ht="15" hidden="false" customHeight="false" outlineLevel="0" collapsed="false">
      <c r="A564" s="184"/>
    </row>
    <row r="565" customFormat="false" ht="15" hidden="false" customHeight="false" outlineLevel="0" collapsed="false">
      <c r="A565" s="184"/>
    </row>
    <row r="566" customFormat="false" ht="15" hidden="false" customHeight="false" outlineLevel="0" collapsed="false">
      <c r="A566" s="184"/>
    </row>
    <row r="567" customFormat="false" ht="15" hidden="false" customHeight="false" outlineLevel="0" collapsed="false">
      <c r="A567" s="184"/>
    </row>
    <row r="568" customFormat="false" ht="15" hidden="false" customHeight="false" outlineLevel="0" collapsed="false">
      <c r="A568" s="184"/>
    </row>
    <row r="569" customFormat="false" ht="15" hidden="false" customHeight="false" outlineLevel="0" collapsed="false">
      <c r="A569" s="184"/>
    </row>
    <row r="570" customFormat="false" ht="15" hidden="false" customHeight="false" outlineLevel="0" collapsed="false">
      <c r="A570" s="184"/>
    </row>
    <row r="571" customFormat="false" ht="15" hidden="false" customHeight="false" outlineLevel="0" collapsed="false">
      <c r="A571" s="184"/>
    </row>
    <row r="572" customFormat="false" ht="15" hidden="false" customHeight="false" outlineLevel="0" collapsed="false">
      <c r="A572" s="184"/>
    </row>
    <row r="573" customFormat="false" ht="15" hidden="false" customHeight="false" outlineLevel="0" collapsed="false">
      <c r="A573" s="184"/>
    </row>
    <row r="574" customFormat="false" ht="15" hidden="false" customHeight="false" outlineLevel="0" collapsed="false">
      <c r="A574" s="184"/>
    </row>
    <row r="575" customFormat="false" ht="15" hidden="false" customHeight="false" outlineLevel="0" collapsed="false">
      <c r="A575" s="184"/>
    </row>
    <row r="576" customFormat="false" ht="15" hidden="false" customHeight="false" outlineLevel="0" collapsed="false">
      <c r="A576" s="184"/>
    </row>
    <row r="577" customFormat="false" ht="15" hidden="false" customHeight="false" outlineLevel="0" collapsed="false">
      <c r="A577" s="184"/>
    </row>
    <row r="578" customFormat="false" ht="15" hidden="false" customHeight="false" outlineLevel="0" collapsed="false">
      <c r="A578" s="184"/>
    </row>
    <row r="579" customFormat="false" ht="15" hidden="false" customHeight="false" outlineLevel="0" collapsed="false">
      <c r="A579" s="184"/>
    </row>
    <row r="580" customFormat="false" ht="15" hidden="false" customHeight="false" outlineLevel="0" collapsed="false">
      <c r="A580" s="184"/>
    </row>
    <row r="581" customFormat="false" ht="15" hidden="false" customHeight="false" outlineLevel="0" collapsed="false">
      <c r="A581" s="184"/>
    </row>
    <row r="582" customFormat="false" ht="15" hidden="false" customHeight="false" outlineLevel="0" collapsed="false">
      <c r="A582" s="184"/>
    </row>
    <row r="583" customFormat="false" ht="15" hidden="false" customHeight="false" outlineLevel="0" collapsed="false">
      <c r="A583" s="184"/>
    </row>
    <row r="584" customFormat="false" ht="15" hidden="false" customHeight="false" outlineLevel="0" collapsed="false">
      <c r="A584" s="184"/>
    </row>
    <row r="585" customFormat="false" ht="15" hidden="false" customHeight="false" outlineLevel="0" collapsed="false">
      <c r="A585" s="184"/>
    </row>
    <row r="586" customFormat="false" ht="15" hidden="false" customHeight="false" outlineLevel="0" collapsed="false">
      <c r="A586" s="184"/>
    </row>
    <row r="587" customFormat="false" ht="15" hidden="false" customHeight="false" outlineLevel="0" collapsed="false">
      <c r="A587" s="184"/>
    </row>
    <row r="588" customFormat="false" ht="15" hidden="false" customHeight="false" outlineLevel="0" collapsed="false">
      <c r="A588" s="184"/>
    </row>
    <row r="589" customFormat="false" ht="15" hidden="false" customHeight="false" outlineLevel="0" collapsed="false">
      <c r="A589" s="184"/>
    </row>
    <row r="590" customFormat="false" ht="15" hidden="false" customHeight="false" outlineLevel="0" collapsed="false">
      <c r="A590" s="184"/>
    </row>
    <row r="591" customFormat="false" ht="15" hidden="false" customHeight="false" outlineLevel="0" collapsed="false">
      <c r="A591" s="184"/>
    </row>
    <row r="592" customFormat="false" ht="15" hidden="false" customHeight="false" outlineLevel="0" collapsed="false">
      <c r="A592" s="184"/>
    </row>
    <row r="593" customFormat="false" ht="15" hidden="false" customHeight="false" outlineLevel="0" collapsed="false">
      <c r="A593" s="184"/>
    </row>
    <row r="594" customFormat="false" ht="15" hidden="false" customHeight="false" outlineLevel="0" collapsed="false">
      <c r="A594" s="184"/>
    </row>
    <row r="595" customFormat="false" ht="15" hidden="false" customHeight="false" outlineLevel="0" collapsed="false">
      <c r="A595" s="184"/>
    </row>
    <row r="596" customFormat="false" ht="15" hidden="false" customHeight="false" outlineLevel="0" collapsed="false">
      <c r="A596" s="184"/>
    </row>
    <row r="597" customFormat="false" ht="15" hidden="false" customHeight="false" outlineLevel="0" collapsed="false">
      <c r="A597" s="184"/>
    </row>
    <row r="598" customFormat="false" ht="15" hidden="false" customHeight="false" outlineLevel="0" collapsed="false">
      <c r="A598" s="184"/>
    </row>
    <row r="599" customFormat="false" ht="15" hidden="false" customHeight="false" outlineLevel="0" collapsed="false">
      <c r="A599" s="184"/>
    </row>
    <row r="600" customFormat="false" ht="15" hidden="false" customHeight="false" outlineLevel="0" collapsed="false">
      <c r="A600" s="184"/>
    </row>
    <row r="601" customFormat="false" ht="15" hidden="false" customHeight="false" outlineLevel="0" collapsed="false">
      <c r="A601" s="184"/>
    </row>
    <row r="602" customFormat="false" ht="15" hidden="false" customHeight="false" outlineLevel="0" collapsed="false">
      <c r="A602" s="184"/>
    </row>
    <row r="603" customFormat="false" ht="15" hidden="false" customHeight="false" outlineLevel="0" collapsed="false">
      <c r="A603" s="184"/>
    </row>
    <row r="604" customFormat="false" ht="15" hidden="false" customHeight="false" outlineLevel="0" collapsed="false">
      <c r="A604" s="184"/>
    </row>
    <row r="605" customFormat="false" ht="15" hidden="false" customHeight="false" outlineLevel="0" collapsed="false">
      <c r="A605" s="184"/>
    </row>
    <row r="606" customFormat="false" ht="15" hidden="false" customHeight="false" outlineLevel="0" collapsed="false">
      <c r="A606" s="184"/>
    </row>
    <row r="607" customFormat="false" ht="15" hidden="false" customHeight="false" outlineLevel="0" collapsed="false">
      <c r="A607" s="184"/>
    </row>
    <row r="608" customFormat="false" ht="15" hidden="false" customHeight="false" outlineLevel="0" collapsed="false">
      <c r="A608" s="184"/>
    </row>
    <row r="609" customFormat="false" ht="15" hidden="false" customHeight="false" outlineLevel="0" collapsed="false">
      <c r="A609" s="184"/>
    </row>
    <row r="610" customFormat="false" ht="15" hidden="false" customHeight="false" outlineLevel="0" collapsed="false">
      <c r="A610" s="184"/>
    </row>
    <row r="611" customFormat="false" ht="15" hidden="false" customHeight="false" outlineLevel="0" collapsed="false">
      <c r="A611" s="184"/>
    </row>
    <row r="612" customFormat="false" ht="15" hidden="false" customHeight="false" outlineLevel="0" collapsed="false">
      <c r="A612" s="184"/>
    </row>
    <row r="613" customFormat="false" ht="15" hidden="false" customHeight="false" outlineLevel="0" collapsed="false">
      <c r="A613" s="184"/>
    </row>
    <row r="614" customFormat="false" ht="15" hidden="false" customHeight="false" outlineLevel="0" collapsed="false">
      <c r="A614" s="184"/>
    </row>
    <row r="615" customFormat="false" ht="15" hidden="false" customHeight="false" outlineLevel="0" collapsed="false">
      <c r="A615" s="184"/>
    </row>
    <row r="616" customFormat="false" ht="15" hidden="false" customHeight="false" outlineLevel="0" collapsed="false">
      <c r="A616" s="184"/>
    </row>
    <row r="617" customFormat="false" ht="15" hidden="false" customHeight="false" outlineLevel="0" collapsed="false">
      <c r="A617" s="184"/>
    </row>
    <row r="618" customFormat="false" ht="15" hidden="false" customHeight="false" outlineLevel="0" collapsed="false">
      <c r="A618" s="184"/>
    </row>
    <row r="619" customFormat="false" ht="15" hidden="false" customHeight="false" outlineLevel="0" collapsed="false">
      <c r="A619" s="184"/>
    </row>
    <row r="620" customFormat="false" ht="15" hidden="false" customHeight="false" outlineLevel="0" collapsed="false">
      <c r="A620" s="184"/>
    </row>
    <row r="621" customFormat="false" ht="15" hidden="false" customHeight="false" outlineLevel="0" collapsed="false">
      <c r="A621" s="184"/>
    </row>
    <row r="622" customFormat="false" ht="15" hidden="false" customHeight="false" outlineLevel="0" collapsed="false">
      <c r="A622" s="184"/>
    </row>
    <row r="623" customFormat="false" ht="15" hidden="false" customHeight="false" outlineLevel="0" collapsed="false">
      <c r="A623" s="184"/>
    </row>
    <row r="624" customFormat="false" ht="15" hidden="false" customHeight="false" outlineLevel="0" collapsed="false">
      <c r="A624" s="184"/>
    </row>
    <row r="625" customFormat="false" ht="15" hidden="false" customHeight="false" outlineLevel="0" collapsed="false">
      <c r="A625" s="184"/>
    </row>
    <row r="626" customFormat="false" ht="15" hidden="false" customHeight="false" outlineLevel="0" collapsed="false">
      <c r="A626" s="184"/>
    </row>
    <row r="627" customFormat="false" ht="15" hidden="false" customHeight="false" outlineLevel="0" collapsed="false">
      <c r="A627" s="184"/>
    </row>
    <row r="628" customFormat="false" ht="15" hidden="false" customHeight="false" outlineLevel="0" collapsed="false">
      <c r="A628" s="184"/>
    </row>
    <row r="629" customFormat="false" ht="15" hidden="false" customHeight="false" outlineLevel="0" collapsed="false">
      <c r="A629" s="184"/>
    </row>
    <row r="630" customFormat="false" ht="15" hidden="false" customHeight="false" outlineLevel="0" collapsed="false">
      <c r="A630" s="184"/>
    </row>
    <row r="631" customFormat="false" ht="15" hidden="false" customHeight="false" outlineLevel="0" collapsed="false">
      <c r="A631" s="184"/>
    </row>
    <row r="632" customFormat="false" ht="15" hidden="false" customHeight="false" outlineLevel="0" collapsed="false">
      <c r="A632" s="184"/>
    </row>
    <row r="633" customFormat="false" ht="15" hidden="false" customHeight="false" outlineLevel="0" collapsed="false">
      <c r="A633" s="184"/>
    </row>
    <row r="634" customFormat="false" ht="15" hidden="false" customHeight="false" outlineLevel="0" collapsed="false">
      <c r="A634" s="184"/>
    </row>
    <row r="635" customFormat="false" ht="15" hidden="false" customHeight="false" outlineLevel="0" collapsed="false">
      <c r="A635" s="184"/>
    </row>
    <row r="636" customFormat="false" ht="15" hidden="false" customHeight="false" outlineLevel="0" collapsed="false">
      <c r="A636" s="184"/>
    </row>
    <row r="637" customFormat="false" ht="15" hidden="false" customHeight="false" outlineLevel="0" collapsed="false">
      <c r="A637" s="184"/>
    </row>
    <row r="638" customFormat="false" ht="15" hidden="false" customHeight="false" outlineLevel="0" collapsed="false">
      <c r="A638" s="184"/>
    </row>
    <row r="639" customFormat="false" ht="15" hidden="false" customHeight="false" outlineLevel="0" collapsed="false">
      <c r="A639" s="184"/>
    </row>
    <row r="640" customFormat="false" ht="15" hidden="false" customHeight="false" outlineLevel="0" collapsed="false">
      <c r="A640" s="184"/>
    </row>
    <row r="641" customFormat="false" ht="15" hidden="false" customHeight="false" outlineLevel="0" collapsed="false">
      <c r="A641" s="184"/>
    </row>
    <row r="642" customFormat="false" ht="15" hidden="false" customHeight="false" outlineLevel="0" collapsed="false">
      <c r="A642" s="184"/>
    </row>
    <row r="643" customFormat="false" ht="15" hidden="false" customHeight="false" outlineLevel="0" collapsed="false">
      <c r="A643" s="184"/>
    </row>
    <row r="644" customFormat="false" ht="15" hidden="false" customHeight="false" outlineLevel="0" collapsed="false">
      <c r="A644" s="184"/>
    </row>
    <row r="645" customFormat="false" ht="15" hidden="false" customHeight="false" outlineLevel="0" collapsed="false">
      <c r="A645" s="184"/>
    </row>
    <row r="646" customFormat="false" ht="15" hidden="false" customHeight="false" outlineLevel="0" collapsed="false">
      <c r="A646" s="184"/>
    </row>
    <row r="647" customFormat="false" ht="15" hidden="false" customHeight="false" outlineLevel="0" collapsed="false">
      <c r="A647" s="184"/>
    </row>
    <row r="648" customFormat="false" ht="15" hidden="false" customHeight="false" outlineLevel="0" collapsed="false">
      <c r="A648" s="184"/>
    </row>
    <row r="649" customFormat="false" ht="15" hidden="false" customHeight="false" outlineLevel="0" collapsed="false">
      <c r="A649" s="184"/>
    </row>
    <row r="650" customFormat="false" ht="15" hidden="false" customHeight="false" outlineLevel="0" collapsed="false">
      <c r="A650" s="184"/>
    </row>
    <row r="651" customFormat="false" ht="15" hidden="false" customHeight="false" outlineLevel="0" collapsed="false">
      <c r="A651" s="184"/>
    </row>
    <row r="652" customFormat="false" ht="15" hidden="false" customHeight="false" outlineLevel="0" collapsed="false">
      <c r="A652" s="184"/>
    </row>
    <row r="653" customFormat="false" ht="15" hidden="false" customHeight="false" outlineLevel="0" collapsed="false">
      <c r="A653" s="184"/>
    </row>
    <row r="654" customFormat="false" ht="15" hidden="false" customHeight="false" outlineLevel="0" collapsed="false">
      <c r="A654" s="184"/>
    </row>
    <row r="655" customFormat="false" ht="15" hidden="false" customHeight="false" outlineLevel="0" collapsed="false">
      <c r="A655" s="184"/>
    </row>
    <row r="656" customFormat="false" ht="15" hidden="false" customHeight="false" outlineLevel="0" collapsed="false">
      <c r="A656" s="184"/>
    </row>
    <row r="657" customFormat="false" ht="15" hidden="false" customHeight="false" outlineLevel="0" collapsed="false">
      <c r="A657" s="184"/>
    </row>
    <row r="658" customFormat="false" ht="15" hidden="false" customHeight="false" outlineLevel="0" collapsed="false">
      <c r="A658" s="184"/>
    </row>
    <row r="659" customFormat="false" ht="15" hidden="false" customHeight="false" outlineLevel="0" collapsed="false">
      <c r="A659" s="184"/>
    </row>
    <row r="660" customFormat="false" ht="15" hidden="false" customHeight="false" outlineLevel="0" collapsed="false">
      <c r="A660" s="184"/>
    </row>
    <row r="661" customFormat="false" ht="15" hidden="false" customHeight="false" outlineLevel="0" collapsed="false">
      <c r="A661" s="184"/>
    </row>
    <row r="662" customFormat="false" ht="15" hidden="false" customHeight="false" outlineLevel="0" collapsed="false">
      <c r="A662" s="184"/>
    </row>
    <row r="663" customFormat="false" ht="15" hidden="false" customHeight="false" outlineLevel="0" collapsed="false">
      <c r="A663" s="184"/>
    </row>
    <row r="664" customFormat="false" ht="15" hidden="false" customHeight="false" outlineLevel="0" collapsed="false">
      <c r="A664" s="184"/>
    </row>
    <row r="665" customFormat="false" ht="15" hidden="false" customHeight="false" outlineLevel="0" collapsed="false">
      <c r="A665" s="184"/>
    </row>
    <row r="666" customFormat="false" ht="15" hidden="false" customHeight="false" outlineLevel="0" collapsed="false">
      <c r="A666" s="184"/>
    </row>
    <row r="667" customFormat="false" ht="15" hidden="false" customHeight="false" outlineLevel="0" collapsed="false">
      <c r="A667" s="184"/>
    </row>
    <row r="668" customFormat="false" ht="15" hidden="false" customHeight="false" outlineLevel="0" collapsed="false">
      <c r="A668" s="184"/>
    </row>
    <row r="669" customFormat="false" ht="15" hidden="false" customHeight="false" outlineLevel="0" collapsed="false">
      <c r="A669" s="184"/>
    </row>
    <row r="670" customFormat="false" ht="15" hidden="false" customHeight="false" outlineLevel="0" collapsed="false">
      <c r="A670" s="184"/>
    </row>
    <row r="671" customFormat="false" ht="15" hidden="false" customHeight="false" outlineLevel="0" collapsed="false">
      <c r="A671" s="184"/>
    </row>
    <row r="672" customFormat="false" ht="15" hidden="false" customHeight="false" outlineLevel="0" collapsed="false">
      <c r="A672" s="184"/>
    </row>
    <row r="673" customFormat="false" ht="15" hidden="false" customHeight="false" outlineLevel="0" collapsed="false">
      <c r="A673" s="184"/>
    </row>
    <row r="674" customFormat="false" ht="15" hidden="false" customHeight="false" outlineLevel="0" collapsed="false">
      <c r="A674" s="184"/>
    </row>
    <row r="675" customFormat="false" ht="15" hidden="false" customHeight="false" outlineLevel="0" collapsed="false">
      <c r="A675" s="184"/>
    </row>
    <row r="676" customFormat="false" ht="15" hidden="false" customHeight="false" outlineLevel="0" collapsed="false">
      <c r="A676" s="184"/>
    </row>
    <row r="677" customFormat="false" ht="15" hidden="false" customHeight="false" outlineLevel="0" collapsed="false">
      <c r="A677" s="184"/>
    </row>
    <row r="678" customFormat="false" ht="15" hidden="false" customHeight="false" outlineLevel="0" collapsed="false">
      <c r="A678" s="184"/>
    </row>
    <row r="679" customFormat="false" ht="15" hidden="false" customHeight="false" outlineLevel="0" collapsed="false">
      <c r="A679" s="184"/>
    </row>
    <row r="680" customFormat="false" ht="15" hidden="false" customHeight="false" outlineLevel="0" collapsed="false">
      <c r="A680" s="184"/>
    </row>
    <row r="681" customFormat="false" ht="15" hidden="false" customHeight="false" outlineLevel="0" collapsed="false">
      <c r="A681" s="184"/>
    </row>
    <row r="682" customFormat="false" ht="15" hidden="false" customHeight="false" outlineLevel="0" collapsed="false">
      <c r="A682" s="184"/>
    </row>
    <row r="683" customFormat="false" ht="15" hidden="false" customHeight="false" outlineLevel="0" collapsed="false">
      <c r="A683" s="184"/>
    </row>
    <row r="684" customFormat="false" ht="15" hidden="false" customHeight="false" outlineLevel="0" collapsed="false">
      <c r="A684" s="184"/>
    </row>
    <row r="685" customFormat="false" ht="15" hidden="false" customHeight="false" outlineLevel="0" collapsed="false">
      <c r="A685" s="184"/>
    </row>
    <row r="686" customFormat="false" ht="15" hidden="false" customHeight="false" outlineLevel="0" collapsed="false">
      <c r="A686" s="184"/>
    </row>
    <row r="687" customFormat="false" ht="15" hidden="false" customHeight="false" outlineLevel="0" collapsed="false">
      <c r="A687" s="184"/>
    </row>
    <row r="688" customFormat="false" ht="15" hidden="false" customHeight="false" outlineLevel="0" collapsed="false">
      <c r="A688" s="184"/>
    </row>
    <row r="689" customFormat="false" ht="15" hidden="false" customHeight="false" outlineLevel="0" collapsed="false">
      <c r="A689" s="184"/>
    </row>
    <row r="690" customFormat="false" ht="15" hidden="false" customHeight="false" outlineLevel="0" collapsed="false">
      <c r="A690" s="184"/>
    </row>
    <row r="691" customFormat="false" ht="15" hidden="false" customHeight="false" outlineLevel="0" collapsed="false">
      <c r="A691" s="184"/>
    </row>
    <row r="692" customFormat="false" ht="15" hidden="false" customHeight="false" outlineLevel="0" collapsed="false">
      <c r="A692" s="184"/>
    </row>
    <row r="693" customFormat="false" ht="15" hidden="false" customHeight="false" outlineLevel="0" collapsed="false">
      <c r="A693" s="184"/>
    </row>
    <row r="694" customFormat="false" ht="15" hidden="false" customHeight="false" outlineLevel="0" collapsed="false">
      <c r="A694" s="184"/>
    </row>
    <row r="695" customFormat="false" ht="15" hidden="false" customHeight="false" outlineLevel="0" collapsed="false">
      <c r="A695" s="184"/>
    </row>
    <row r="696" customFormat="false" ht="15" hidden="false" customHeight="false" outlineLevel="0" collapsed="false">
      <c r="A696" s="184"/>
    </row>
    <row r="697" customFormat="false" ht="15" hidden="false" customHeight="false" outlineLevel="0" collapsed="false">
      <c r="A697" s="184"/>
    </row>
    <row r="698" customFormat="false" ht="15" hidden="false" customHeight="false" outlineLevel="0" collapsed="false">
      <c r="A698" s="184"/>
    </row>
    <row r="699" customFormat="false" ht="15" hidden="false" customHeight="false" outlineLevel="0" collapsed="false">
      <c r="A699" s="184"/>
    </row>
    <row r="700" customFormat="false" ht="15" hidden="false" customHeight="false" outlineLevel="0" collapsed="false">
      <c r="A700" s="184"/>
    </row>
    <row r="701" customFormat="false" ht="15" hidden="false" customHeight="false" outlineLevel="0" collapsed="false">
      <c r="A701" s="184"/>
    </row>
    <row r="702" customFormat="false" ht="15" hidden="false" customHeight="false" outlineLevel="0" collapsed="false">
      <c r="A702" s="184"/>
    </row>
    <row r="703" customFormat="false" ht="15" hidden="false" customHeight="false" outlineLevel="0" collapsed="false">
      <c r="A703" s="184"/>
    </row>
    <row r="704" customFormat="false" ht="15" hidden="false" customHeight="false" outlineLevel="0" collapsed="false">
      <c r="A704" s="184"/>
    </row>
    <row r="705" customFormat="false" ht="15" hidden="false" customHeight="false" outlineLevel="0" collapsed="false">
      <c r="A705" s="184"/>
    </row>
    <row r="706" customFormat="false" ht="15" hidden="false" customHeight="false" outlineLevel="0" collapsed="false">
      <c r="A706" s="184"/>
    </row>
    <row r="707" customFormat="false" ht="15" hidden="false" customHeight="false" outlineLevel="0" collapsed="false">
      <c r="A707" s="184"/>
    </row>
    <row r="708" customFormat="false" ht="15" hidden="false" customHeight="false" outlineLevel="0" collapsed="false">
      <c r="A708" s="184"/>
    </row>
    <row r="709" customFormat="false" ht="15" hidden="false" customHeight="false" outlineLevel="0" collapsed="false">
      <c r="A709" s="184"/>
    </row>
    <row r="710" customFormat="false" ht="15" hidden="false" customHeight="false" outlineLevel="0" collapsed="false">
      <c r="A710" s="184"/>
    </row>
    <row r="711" customFormat="false" ht="15" hidden="false" customHeight="false" outlineLevel="0" collapsed="false">
      <c r="A711" s="184"/>
    </row>
    <row r="712" customFormat="false" ht="15" hidden="false" customHeight="false" outlineLevel="0" collapsed="false">
      <c r="A712" s="184"/>
    </row>
    <row r="713" customFormat="false" ht="15" hidden="false" customHeight="false" outlineLevel="0" collapsed="false">
      <c r="A713" s="184"/>
    </row>
    <row r="714" customFormat="false" ht="15" hidden="false" customHeight="false" outlineLevel="0" collapsed="false">
      <c r="A714" s="184"/>
    </row>
    <row r="715" customFormat="false" ht="15" hidden="false" customHeight="false" outlineLevel="0" collapsed="false">
      <c r="A715" s="184"/>
    </row>
    <row r="716" customFormat="false" ht="15" hidden="false" customHeight="false" outlineLevel="0" collapsed="false">
      <c r="A716" s="184"/>
    </row>
    <row r="717" customFormat="false" ht="15" hidden="false" customHeight="false" outlineLevel="0" collapsed="false">
      <c r="A717" s="184"/>
    </row>
    <row r="718" customFormat="false" ht="15" hidden="false" customHeight="false" outlineLevel="0" collapsed="false">
      <c r="A718" s="184"/>
    </row>
    <row r="719" customFormat="false" ht="15" hidden="false" customHeight="false" outlineLevel="0" collapsed="false">
      <c r="A719" s="184"/>
    </row>
    <row r="720" customFormat="false" ht="15" hidden="false" customHeight="false" outlineLevel="0" collapsed="false">
      <c r="A720" s="184"/>
    </row>
    <row r="721" customFormat="false" ht="15" hidden="false" customHeight="false" outlineLevel="0" collapsed="false">
      <c r="A721" s="184"/>
    </row>
    <row r="722" customFormat="false" ht="15" hidden="false" customHeight="false" outlineLevel="0" collapsed="false">
      <c r="A722" s="184"/>
    </row>
    <row r="723" customFormat="false" ht="15" hidden="false" customHeight="false" outlineLevel="0" collapsed="false">
      <c r="A723" s="184"/>
    </row>
    <row r="724" customFormat="false" ht="15" hidden="false" customHeight="false" outlineLevel="0" collapsed="false">
      <c r="A724" s="184"/>
    </row>
    <row r="725" customFormat="false" ht="15" hidden="false" customHeight="false" outlineLevel="0" collapsed="false">
      <c r="A725" s="184"/>
    </row>
    <row r="726" customFormat="false" ht="15" hidden="false" customHeight="false" outlineLevel="0" collapsed="false">
      <c r="A726" s="184"/>
    </row>
    <row r="727" customFormat="false" ht="15" hidden="false" customHeight="false" outlineLevel="0" collapsed="false">
      <c r="A727" s="184"/>
    </row>
    <row r="728" customFormat="false" ht="15" hidden="false" customHeight="false" outlineLevel="0" collapsed="false">
      <c r="A728" s="184"/>
    </row>
    <row r="729" customFormat="false" ht="15" hidden="false" customHeight="false" outlineLevel="0" collapsed="false">
      <c r="A729" s="184"/>
    </row>
    <row r="730" customFormat="false" ht="15" hidden="false" customHeight="false" outlineLevel="0" collapsed="false">
      <c r="A730" s="184"/>
    </row>
    <row r="731" customFormat="false" ht="15" hidden="false" customHeight="false" outlineLevel="0" collapsed="false">
      <c r="A731" s="184"/>
    </row>
    <row r="732" customFormat="false" ht="15" hidden="false" customHeight="false" outlineLevel="0" collapsed="false">
      <c r="A732" s="184"/>
    </row>
    <row r="733" customFormat="false" ht="15" hidden="false" customHeight="false" outlineLevel="0" collapsed="false">
      <c r="A733" s="184"/>
    </row>
    <row r="734" customFormat="false" ht="15" hidden="false" customHeight="false" outlineLevel="0" collapsed="false">
      <c r="A734" s="184"/>
    </row>
    <row r="735" customFormat="false" ht="15" hidden="false" customHeight="false" outlineLevel="0" collapsed="false">
      <c r="A735" s="184"/>
    </row>
    <row r="736" customFormat="false" ht="15" hidden="false" customHeight="false" outlineLevel="0" collapsed="false">
      <c r="A736" s="184"/>
    </row>
    <row r="737" customFormat="false" ht="15" hidden="false" customHeight="false" outlineLevel="0" collapsed="false">
      <c r="A737" s="184"/>
    </row>
    <row r="738" customFormat="false" ht="15" hidden="false" customHeight="false" outlineLevel="0" collapsed="false">
      <c r="A738" s="184"/>
    </row>
    <row r="739" customFormat="false" ht="15" hidden="false" customHeight="false" outlineLevel="0" collapsed="false">
      <c r="A739" s="184"/>
    </row>
    <row r="740" customFormat="false" ht="15" hidden="false" customHeight="false" outlineLevel="0" collapsed="false">
      <c r="A740" s="184"/>
    </row>
    <row r="741" customFormat="false" ht="15" hidden="false" customHeight="false" outlineLevel="0" collapsed="false">
      <c r="A741" s="184"/>
    </row>
    <row r="742" customFormat="false" ht="15" hidden="false" customHeight="false" outlineLevel="0" collapsed="false">
      <c r="A742" s="184"/>
    </row>
    <row r="743" customFormat="false" ht="15" hidden="false" customHeight="false" outlineLevel="0" collapsed="false">
      <c r="A743" s="184"/>
    </row>
    <row r="744" customFormat="false" ht="15" hidden="false" customHeight="false" outlineLevel="0" collapsed="false">
      <c r="A744" s="184"/>
    </row>
    <row r="745" customFormat="false" ht="15" hidden="false" customHeight="false" outlineLevel="0" collapsed="false">
      <c r="A745" s="184"/>
    </row>
    <row r="746" customFormat="false" ht="15" hidden="false" customHeight="false" outlineLevel="0" collapsed="false">
      <c r="A746" s="184"/>
    </row>
    <row r="747" customFormat="false" ht="15" hidden="false" customHeight="false" outlineLevel="0" collapsed="false">
      <c r="A747" s="184"/>
    </row>
    <row r="748" customFormat="false" ht="15" hidden="false" customHeight="false" outlineLevel="0" collapsed="false">
      <c r="A748" s="184"/>
    </row>
    <row r="749" customFormat="false" ht="15" hidden="false" customHeight="false" outlineLevel="0" collapsed="false">
      <c r="A749" s="184"/>
    </row>
    <row r="750" customFormat="false" ht="15" hidden="false" customHeight="false" outlineLevel="0" collapsed="false">
      <c r="A750" s="184"/>
    </row>
    <row r="751" customFormat="false" ht="15" hidden="false" customHeight="false" outlineLevel="0" collapsed="false">
      <c r="A751" s="184"/>
    </row>
    <row r="752" customFormat="false" ht="15" hidden="false" customHeight="false" outlineLevel="0" collapsed="false">
      <c r="A752" s="184"/>
    </row>
    <row r="753" customFormat="false" ht="15" hidden="false" customHeight="false" outlineLevel="0" collapsed="false">
      <c r="A753" s="184"/>
    </row>
    <row r="754" customFormat="false" ht="15" hidden="false" customHeight="false" outlineLevel="0" collapsed="false">
      <c r="A754" s="184"/>
    </row>
    <row r="755" customFormat="false" ht="15" hidden="false" customHeight="false" outlineLevel="0" collapsed="false">
      <c r="A755" s="184"/>
    </row>
    <row r="756" customFormat="false" ht="15" hidden="false" customHeight="false" outlineLevel="0" collapsed="false">
      <c r="A756" s="184"/>
    </row>
    <row r="757" customFormat="false" ht="15" hidden="false" customHeight="false" outlineLevel="0" collapsed="false">
      <c r="A757" s="184"/>
    </row>
    <row r="758" customFormat="false" ht="15" hidden="false" customHeight="false" outlineLevel="0" collapsed="false">
      <c r="A758" s="184"/>
    </row>
    <row r="759" customFormat="false" ht="15" hidden="false" customHeight="false" outlineLevel="0" collapsed="false">
      <c r="A759" s="184"/>
    </row>
    <row r="760" customFormat="false" ht="15" hidden="false" customHeight="false" outlineLevel="0" collapsed="false">
      <c r="A760" s="184"/>
    </row>
    <row r="761" customFormat="false" ht="15" hidden="false" customHeight="false" outlineLevel="0" collapsed="false">
      <c r="A761" s="184"/>
    </row>
    <row r="762" customFormat="false" ht="15" hidden="false" customHeight="false" outlineLevel="0" collapsed="false">
      <c r="A762" s="184"/>
    </row>
    <row r="763" customFormat="false" ht="15" hidden="false" customHeight="false" outlineLevel="0" collapsed="false">
      <c r="A763" s="184"/>
    </row>
    <row r="764" customFormat="false" ht="15" hidden="false" customHeight="false" outlineLevel="0" collapsed="false">
      <c r="A764" s="184"/>
    </row>
    <row r="765" customFormat="false" ht="15" hidden="false" customHeight="false" outlineLevel="0" collapsed="false">
      <c r="A765" s="184"/>
    </row>
    <row r="766" customFormat="false" ht="15" hidden="false" customHeight="false" outlineLevel="0" collapsed="false">
      <c r="A766" s="184"/>
    </row>
    <row r="767" customFormat="false" ht="15" hidden="false" customHeight="false" outlineLevel="0" collapsed="false">
      <c r="A767" s="184"/>
    </row>
    <row r="768" customFormat="false" ht="15" hidden="false" customHeight="false" outlineLevel="0" collapsed="false">
      <c r="A768" s="184"/>
    </row>
    <row r="769" customFormat="false" ht="15" hidden="false" customHeight="false" outlineLevel="0" collapsed="false">
      <c r="A769" s="184"/>
    </row>
    <row r="770" customFormat="false" ht="15" hidden="false" customHeight="false" outlineLevel="0" collapsed="false">
      <c r="A770" s="184"/>
    </row>
    <row r="771" customFormat="false" ht="15" hidden="false" customHeight="false" outlineLevel="0" collapsed="false">
      <c r="A771" s="184"/>
    </row>
    <row r="772" customFormat="false" ht="15" hidden="false" customHeight="false" outlineLevel="0" collapsed="false">
      <c r="A772" s="184"/>
    </row>
    <row r="773" customFormat="false" ht="15" hidden="false" customHeight="false" outlineLevel="0" collapsed="false">
      <c r="A773" s="184"/>
    </row>
    <row r="774" customFormat="false" ht="15" hidden="false" customHeight="false" outlineLevel="0" collapsed="false">
      <c r="A774" s="184"/>
    </row>
    <row r="775" customFormat="false" ht="15" hidden="false" customHeight="false" outlineLevel="0" collapsed="false">
      <c r="A775" s="184"/>
    </row>
    <row r="776" customFormat="false" ht="15" hidden="false" customHeight="false" outlineLevel="0" collapsed="false">
      <c r="A776" s="184"/>
    </row>
    <row r="777" customFormat="false" ht="15" hidden="false" customHeight="false" outlineLevel="0" collapsed="false">
      <c r="A777" s="184"/>
    </row>
    <row r="778" customFormat="false" ht="15" hidden="false" customHeight="false" outlineLevel="0" collapsed="false">
      <c r="A778" s="184"/>
    </row>
    <row r="779" customFormat="false" ht="15" hidden="false" customHeight="false" outlineLevel="0" collapsed="false">
      <c r="A779" s="184"/>
    </row>
    <row r="780" customFormat="false" ht="15" hidden="false" customHeight="false" outlineLevel="0" collapsed="false">
      <c r="A780" s="184"/>
    </row>
    <row r="781" customFormat="false" ht="15" hidden="false" customHeight="false" outlineLevel="0" collapsed="false">
      <c r="A781" s="184"/>
    </row>
    <row r="782" customFormat="false" ht="15" hidden="false" customHeight="false" outlineLevel="0" collapsed="false">
      <c r="A782" s="184"/>
    </row>
    <row r="783" customFormat="false" ht="15" hidden="false" customHeight="false" outlineLevel="0" collapsed="false">
      <c r="A783" s="184"/>
    </row>
    <row r="784" customFormat="false" ht="15" hidden="false" customHeight="false" outlineLevel="0" collapsed="false">
      <c r="A784" s="184"/>
    </row>
    <row r="785" customFormat="false" ht="15" hidden="false" customHeight="false" outlineLevel="0" collapsed="false">
      <c r="A785" s="184"/>
    </row>
    <row r="786" customFormat="false" ht="15" hidden="false" customHeight="false" outlineLevel="0" collapsed="false">
      <c r="A786" s="184"/>
    </row>
    <row r="787" customFormat="false" ht="15" hidden="false" customHeight="false" outlineLevel="0" collapsed="false">
      <c r="A787" s="184"/>
    </row>
    <row r="788" customFormat="false" ht="15" hidden="false" customHeight="false" outlineLevel="0" collapsed="false">
      <c r="A788" s="184"/>
    </row>
    <row r="789" customFormat="false" ht="15" hidden="false" customHeight="false" outlineLevel="0" collapsed="false">
      <c r="A789" s="184"/>
    </row>
    <row r="790" customFormat="false" ht="15" hidden="false" customHeight="false" outlineLevel="0" collapsed="false">
      <c r="A790" s="184"/>
    </row>
    <row r="791" customFormat="false" ht="15" hidden="false" customHeight="false" outlineLevel="0" collapsed="false">
      <c r="A791" s="184"/>
    </row>
    <row r="792" customFormat="false" ht="15" hidden="false" customHeight="false" outlineLevel="0" collapsed="false">
      <c r="A792" s="184"/>
    </row>
    <row r="793" customFormat="false" ht="15" hidden="false" customHeight="false" outlineLevel="0" collapsed="false">
      <c r="A793" s="184"/>
    </row>
    <row r="794" customFormat="false" ht="15" hidden="false" customHeight="false" outlineLevel="0" collapsed="false">
      <c r="A794" s="184"/>
    </row>
    <row r="795" customFormat="false" ht="15" hidden="false" customHeight="false" outlineLevel="0" collapsed="false">
      <c r="A795" s="184"/>
    </row>
    <row r="796" customFormat="false" ht="15" hidden="false" customHeight="false" outlineLevel="0" collapsed="false">
      <c r="A796" s="184"/>
    </row>
    <row r="797" customFormat="false" ht="15" hidden="false" customHeight="false" outlineLevel="0" collapsed="false">
      <c r="A797" s="184"/>
    </row>
    <row r="798" customFormat="false" ht="15" hidden="false" customHeight="false" outlineLevel="0" collapsed="false">
      <c r="A798" s="184"/>
    </row>
    <row r="799" customFormat="false" ht="15" hidden="false" customHeight="false" outlineLevel="0" collapsed="false">
      <c r="A799" s="184"/>
    </row>
    <row r="800" customFormat="false" ht="15" hidden="false" customHeight="false" outlineLevel="0" collapsed="false">
      <c r="A800" s="184"/>
    </row>
    <row r="801" customFormat="false" ht="15" hidden="false" customHeight="false" outlineLevel="0" collapsed="false">
      <c r="A801" s="184"/>
    </row>
    <row r="802" customFormat="false" ht="15" hidden="false" customHeight="false" outlineLevel="0" collapsed="false">
      <c r="A802" s="184"/>
    </row>
    <row r="803" customFormat="false" ht="15" hidden="false" customHeight="false" outlineLevel="0" collapsed="false">
      <c r="A803" s="184"/>
    </row>
    <row r="804" customFormat="false" ht="15" hidden="false" customHeight="false" outlineLevel="0" collapsed="false">
      <c r="A804" s="184"/>
    </row>
    <row r="805" customFormat="false" ht="15" hidden="false" customHeight="false" outlineLevel="0" collapsed="false">
      <c r="A805" s="184"/>
    </row>
    <row r="806" customFormat="false" ht="15" hidden="false" customHeight="false" outlineLevel="0" collapsed="false">
      <c r="A806" s="184"/>
    </row>
    <row r="807" customFormat="false" ht="15" hidden="false" customHeight="false" outlineLevel="0" collapsed="false">
      <c r="A807" s="184"/>
    </row>
    <row r="808" customFormat="false" ht="15" hidden="false" customHeight="false" outlineLevel="0" collapsed="false">
      <c r="A808" s="184"/>
    </row>
    <row r="809" customFormat="false" ht="15" hidden="false" customHeight="false" outlineLevel="0" collapsed="false">
      <c r="A809" s="184"/>
    </row>
    <row r="810" customFormat="false" ht="15" hidden="false" customHeight="false" outlineLevel="0" collapsed="false">
      <c r="A810" s="184"/>
    </row>
    <row r="811" customFormat="false" ht="15" hidden="false" customHeight="false" outlineLevel="0" collapsed="false">
      <c r="A811" s="184"/>
    </row>
    <row r="812" customFormat="false" ht="15" hidden="false" customHeight="false" outlineLevel="0" collapsed="false">
      <c r="A812" s="184"/>
    </row>
    <row r="813" customFormat="false" ht="15" hidden="false" customHeight="false" outlineLevel="0" collapsed="false">
      <c r="A813" s="184"/>
    </row>
    <row r="814" customFormat="false" ht="15" hidden="false" customHeight="false" outlineLevel="0" collapsed="false">
      <c r="A814" s="184"/>
    </row>
    <row r="815" customFormat="false" ht="15" hidden="false" customHeight="false" outlineLevel="0" collapsed="false">
      <c r="A815" s="184"/>
    </row>
    <row r="816" customFormat="false" ht="15" hidden="false" customHeight="false" outlineLevel="0" collapsed="false">
      <c r="A816" s="184"/>
    </row>
    <row r="817" customFormat="false" ht="15" hidden="false" customHeight="false" outlineLevel="0" collapsed="false">
      <c r="A817" s="184"/>
    </row>
    <row r="818" customFormat="false" ht="15" hidden="false" customHeight="false" outlineLevel="0" collapsed="false">
      <c r="A818" s="184"/>
    </row>
    <row r="819" customFormat="false" ht="15" hidden="false" customHeight="false" outlineLevel="0" collapsed="false">
      <c r="A819" s="184"/>
    </row>
    <row r="820" customFormat="false" ht="15" hidden="false" customHeight="false" outlineLevel="0" collapsed="false">
      <c r="A820" s="184"/>
    </row>
    <row r="821" customFormat="false" ht="15" hidden="false" customHeight="false" outlineLevel="0" collapsed="false">
      <c r="A821" s="184"/>
    </row>
    <row r="822" customFormat="false" ht="15" hidden="false" customHeight="false" outlineLevel="0" collapsed="false">
      <c r="A822" s="184"/>
    </row>
    <row r="823" customFormat="false" ht="15" hidden="false" customHeight="false" outlineLevel="0" collapsed="false">
      <c r="A823" s="184"/>
    </row>
    <row r="824" customFormat="false" ht="15" hidden="false" customHeight="false" outlineLevel="0" collapsed="false">
      <c r="A824" s="184"/>
    </row>
    <row r="825" customFormat="false" ht="15" hidden="false" customHeight="false" outlineLevel="0" collapsed="false">
      <c r="A825" s="184"/>
    </row>
    <row r="826" customFormat="false" ht="15" hidden="false" customHeight="false" outlineLevel="0" collapsed="false">
      <c r="A826" s="184"/>
    </row>
    <row r="827" customFormat="false" ht="15" hidden="false" customHeight="false" outlineLevel="0" collapsed="false">
      <c r="A827" s="184"/>
    </row>
    <row r="828" customFormat="false" ht="15" hidden="false" customHeight="false" outlineLevel="0" collapsed="false">
      <c r="A828" s="184"/>
    </row>
    <row r="829" customFormat="false" ht="15" hidden="false" customHeight="false" outlineLevel="0" collapsed="false">
      <c r="A829" s="184"/>
    </row>
    <row r="830" customFormat="false" ht="15" hidden="false" customHeight="false" outlineLevel="0" collapsed="false">
      <c r="A830" s="184"/>
    </row>
    <row r="831" customFormat="false" ht="15" hidden="false" customHeight="false" outlineLevel="0" collapsed="false">
      <c r="A831" s="184"/>
    </row>
    <row r="832" customFormat="false" ht="15" hidden="false" customHeight="false" outlineLevel="0" collapsed="false">
      <c r="A832" s="184"/>
    </row>
    <row r="833" customFormat="false" ht="15" hidden="false" customHeight="false" outlineLevel="0" collapsed="false">
      <c r="A833" s="184"/>
    </row>
    <row r="834" customFormat="false" ht="15" hidden="false" customHeight="false" outlineLevel="0" collapsed="false">
      <c r="A834" s="184"/>
    </row>
    <row r="835" customFormat="false" ht="15" hidden="false" customHeight="false" outlineLevel="0" collapsed="false">
      <c r="A835" s="184"/>
    </row>
    <row r="836" customFormat="false" ht="15" hidden="false" customHeight="false" outlineLevel="0" collapsed="false">
      <c r="A836" s="184"/>
    </row>
    <row r="837" customFormat="false" ht="15" hidden="false" customHeight="false" outlineLevel="0" collapsed="false">
      <c r="A837" s="184"/>
    </row>
    <row r="838" customFormat="false" ht="15" hidden="false" customHeight="false" outlineLevel="0" collapsed="false">
      <c r="A838" s="184"/>
    </row>
    <row r="839" customFormat="false" ht="15" hidden="false" customHeight="false" outlineLevel="0" collapsed="false">
      <c r="A839" s="184"/>
    </row>
    <row r="840" customFormat="false" ht="15" hidden="false" customHeight="false" outlineLevel="0" collapsed="false">
      <c r="A840" s="184"/>
    </row>
    <row r="841" customFormat="false" ht="15" hidden="false" customHeight="false" outlineLevel="0" collapsed="false">
      <c r="A841" s="184"/>
    </row>
    <row r="842" customFormat="false" ht="15" hidden="false" customHeight="false" outlineLevel="0" collapsed="false">
      <c r="A842" s="184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2024-07-19T16:13:08Z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